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5012E8BF-6D78-4585-AE13-E7A3764898D4}" xr6:coauthVersionLast="47" xr6:coauthVersionMax="47" xr10:uidLastSave="{00000000-0000-0000-0000-000000000000}"/>
  <bookViews>
    <workbookView xWindow="3840" yWindow="3840" windowWidth="21600" windowHeight="11385" tabRatio="500" activeTab="6" xr2:uid="{00000000-000D-0000-FFFF-FFFF00000000}"/>
  </bookViews>
  <sheets>
    <sheet name="5 (2)" sheetId="10" r:id="rId1"/>
    <sheet name="4 (2)" sheetId="9" r:id="rId2"/>
    <sheet name="3 (2)" sheetId="8" r:id="rId3"/>
    <sheet name="2(2)" sheetId="12" r:id="rId4"/>
    <sheet name="1 (2)" sheetId="6" r:id="rId5"/>
    <sheet name="5 " sheetId="11" r:id="rId6"/>
    <sheet name="4" sheetId="2" r:id="rId7"/>
    <sheet name="3" sheetId="3" r:id="rId8"/>
    <sheet name="2" sheetId="4" r:id="rId9"/>
    <sheet name="1" sheetId="5" r:id="rId10"/>
  </sheets>
  <calcPr calcId="191029"/>
</workbook>
</file>

<file path=xl/calcChain.xml><?xml version="1.0" encoding="utf-8"?>
<calcChain xmlns="http://schemas.openxmlformats.org/spreadsheetml/2006/main">
  <c r="G5" i="10" l="1"/>
  <c r="J5" i="10"/>
  <c r="I5" i="10"/>
  <c r="H5" i="10"/>
  <c r="J4" i="5"/>
  <c r="I4" i="5"/>
  <c r="H4" i="5"/>
  <c r="G4" i="5"/>
  <c r="J5" i="11"/>
  <c r="I5" i="11"/>
  <c r="H5" i="11"/>
  <c r="G5" i="11"/>
  <c r="E5" i="11"/>
  <c r="J7" i="10"/>
  <c r="I7" i="10"/>
  <c r="H7" i="10"/>
  <c r="E7" i="10"/>
  <c r="J16" i="9"/>
  <c r="I16" i="9"/>
  <c r="H16" i="9"/>
  <c r="G16" i="9"/>
  <c r="G14" i="6"/>
  <c r="J16" i="2"/>
  <c r="I16" i="2"/>
  <c r="H16" i="2"/>
  <c r="G16" i="2"/>
  <c r="G15" i="5"/>
  <c r="J7" i="4"/>
  <c r="I7" i="4"/>
  <c r="H7" i="4"/>
  <c r="E5" i="12"/>
  <c r="G5" i="12"/>
  <c r="H5" i="12"/>
  <c r="I5" i="12"/>
  <c r="J5" i="12"/>
  <c r="J7" i="8"/>
  <c r="I7" i="8"/>
  <c r="H7" i="8"/>
  <c r="J16" i="3"/>
  <c r="I16" i="3"/>
  <c r="H16" i="3"/>
</calcChain>
</file>

<file path=xl/sharedStrings.xml><?xml version="1.0" encoding="utf-8"?>
<sst xmlns="http://schemas.openxmlformats.org/spreadsheetml/2006/main" count="460" uniqueCount="103">
  <si>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</si>
  <si>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</si>
  <si>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</si>
  <si>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</si>
  <si>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</si>
  <si>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</si>
  <si>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</si>
  <si>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</si>
  <si>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</si>
  <si>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</si>
  <si>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</si>
  <si>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</si>
  <si>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302-05</t>
  </si>
  <si>
    <t>377-05</t>
  </si>
  <si>
    <t>Чай с лимоном</t>
  </si>
  <si>
    <t>Хлеб пшеничный</t>
  </si>
  <si>
    <t>99-05</t>
  </si>
  <si>
    <t>Суп из овощей</t>
  </si>
  <si>
    <t>291-05</t>
  </si>
  <si>
    <t>Плов из филе куриного</t>
  </si>
  <si>
    <t>342-05</t>
  </si>
  <si>
    <t>Компот из свежих фруктов</t>
  </si>
  <si>
    <t>Хлеб ржаной</t>
  </si>
  <si>
    <t>закуска</t>
  </si>
  <si>
    <t>Пудинг из творога с рисом cо сгущенным молоком</t>
  </si>
  <si>
    <t>Какао с молоком</t>
  </si>
  <si>
    <t>Сыр Российский</t>
  </si>
  <si>
    <t>Масло сливочное "Крестьянское"</t>
  </si>
  <si>
    <t>96-05</t>
  </si>
  <si>
    <t>Рассольник Ленинградский</t>
  </si>
  <si>
    <t>290-05</t>
  </si>
  <si>
    <t>145-05</t>
  </si>
  <si>
    <t>349-05</t>
  </si>
  <si>
    <t>Компот из сух/фруктов</t>
  </si>
  <si>
    <t>376-05</t>
  </si>
  <si>
    <t>Чай с сахаром</t>
  </si>
  <si>
    <t>102-05</t>
  </si>
  <si>
    <t>Суп картофельный с бобовыми</t>
  </si>
  <si>
    <t>234-05</t>
  </si>
  <si>
    <t>Котлета рыбная</t>
  </si>
  <si>
    <t>312-05</t>
  </si>
  <si>
    <t>350-05</t>
  </si>
  <si>
    <t>Кисель из свежих фруктов</t>
  </si>
  <si>
    <t>210-05</t>
  </si>
  <si>
    <t>Икра кабачковая</t>
  </si>
  <si>
    <t>379-05</t>
  </si>
  <si>
    <t>Кофейный напиток с молоком</t>
  </si>
  <si>
    <t xml:space="preserve">Хлеб пшеничный </t>
  </si>
  <si>
    <t>101-05</t>
  </si>
  <si>
    <t>Борщ Ставропольский</t>
  </si>
  <si>
    <t>295-05</t>
  </si>
  <si>
    <t xml:space="preserve">Котлета рубленая из птицы </t>
  </si>
  <si>
    <t>304-05</t>
  </si>
  <si>
    <t>Сок фруктовый</t>
  </si>
  <si>
    <t>174-05</t>
  </si>
  <si>
    <t>Суп картофельный с рисом</t>
  </si>
  <si>
    <t>278-05</t>
  </si>
  <si>
    <t>289-05</t>
  </si>
  <si>
    <t>Суп картофельный с макаронами</t>
  </si>
  <si>
    <t>103-05</t>
  </si>
  <si>
    <t>Пудинг из творога с манной крупой cо сгущенным молоком</t>
  </si>
  <si>
    <t>222-05</t>
  </si>
  <si>
    <t>Биточек рыбный</t>
  </si>
  <si>
    <t>Омлет натуральный с сыром</t>
  </si>
  <si>
    <t>Цыплята тушеные в томатном соусе с овощами</t>
  </si>
  <si>
    <t>Овощи в нарезке (помидоры)</t>
  </si>
  <si>
    <t>Овощи свежие в нарезке (огурцы)</t>
  </si>
  <si>
    <t xml:space="preserve">Чай с сахаром </t>
  </si>
  <si>
    <t xml:space="preserve">Рагу картофельное с овощами из птицы </t>
  </si>
  <si>
    <t>Рис отварной с маслом</t>
  </si>
  <si>
    <t>Каша молочная рисовая с маслом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</si>
  <si>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</si>
  <si>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</si>
  <si>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</si>
  <si>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</si>
  <si>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</si>
  <si>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</si>
  <si>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</si>
  <si>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</si>
  <si>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</si>
  <si>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</si>
  <si>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</si>
  <si>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гарнир</t>
  </si>
  <si>
    <t>Каша молочная пшеная с маслом</t>
  </si>
  <si>
    <t>Хлеб пшеничный + яблоко</t>
  </si>
  <si>
    <t>Хлеб пшеничный, яблоко</t>
  </si>
  <si>
    <t>295-05,302-05</t>
  </si>
  <si>
    <t>хлеб белый</t>
  </si>
  <si>
    <t>хлеб черный</t>
  </si>
  <si>
    <t>15-05</t>
  </si>
  <si>
    <t>14-05</t>
  </si>
  <si>
    <t>70,71-05</t>
  </si>
  <si>
    <t>389-05</t>
  </si>
  <si>
    <t>338-05</t>
  </si>
  <si>
    <t>Тефтели из говядины с соусом сметанным</t>
  </si>
  <si>
    <t>Каша гречневая с маслом</t>
  </si>
  <si>
    <t>Картофельное пюре с маслом</t>
  </si>
  <si>
    <t>Каша пшеничная с маслом</t>
  </si>
  <si>
    <t>Котлета рубленая из птицы, каша гречневая с маслом</t>
  </si>
  <si>
    <t>Шницель куриный рубленый, каша гречневая с маслом</t>
  </si>
  <si>
    <t>МБОУ СОШ №14</t>
  </si>
  <si>
    <t>Тефтели из говядины с соусом сметанным+ макароны отварные с маслом</t>
  </si>
  <si>
    <t>278-05  309-05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</si>
</sst>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6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6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274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11" xfId="0" applyBorder="1" applyAlignment="1">
      <alignment horizontal="center"/>
    </xf>
    <xf numFmtId="49" fontId="19" fillId="0" borderId="12" xfId="72" applyNumberFormat="1" applyFont="1" applyBorder="1" applyAlignment="1">
      <alignment horizontal="center" vertical="center" wrapText="1"/>
    </xf>
    <xf numFmtId="49" fontId="19" fillId="0" borderId="12" xfId="72" applyNumberFormat="1" applyFont="1" applyBorder="1" applyAlignment="1">
      <alignment horizontal="center" vertical="center"/>
    </xf>
    <xf numFmtId="49" fontId="19" fillId="0" borderId="13" xfId="72" applyNumberFormat="1" applyFont="1" applyBorder="1" applyAlignment="1">
      <alignment horizontal="center" vertical="center"/>
    </xf>
    <xf numFmtId="49" fontId="19" fillId="0" borderId="0" xfId="72" applyNumberFormat="1" applyFont="1" applyAlignment="1">
      <alignment horizontal="center" vertical="center"/>
    </xf>
    <xf numFmtId="2" fontId="20" fillId="0" borderId="14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left"/>
    </xf>
    <xf numFmtId="0" fontId="0" fillId="0" borderId="15" xfId="0" applyBorder="1" applyAlignment="1">
      <alignment horizontal="center"/>
    </xf>
    <xf numFmtId="49" fontId="19" fillId="0" borderId="16" xfId="72" applyNumberFormat="1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20" fillId="0" borderId="19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4" fontId="0" fillId="0" borderId="10" xfId="0" applyNumberFormat="1" applyBorder="1" applyProtection="1">
      <protection locked="0"/>
    </xf>
    <xf numFmtId="0" fontId="25" fillId="0" borderId="0" xfId="0" applyFont="1"/>
    <xf numFmtId="0" fontId="20" fillId="0" borderId="0" xfId="0" applyFont="1"/>
    <xf numFmtId="2" fontId="27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left" wrapText="1"/>
    </xf>
    <xf numFmtId="2" fontId="20" fillId="0" borderId="20" xfId="0" applyNumberFormat="1" applyFont="1" applyBorder="1" applyAlignment="1">
      <alignment horizontal="center"/>
    </xf>
    <xf numFmtId="2" fontId="20" fillId="0" borderId="20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2" fontId="20" fillId="0" borderId="2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/>
    </xf>
    <xf numFmtId="2" fontId="20" fillId="0" borderId="23" xfId="0" applyNumberFormat="1" applyFont="1" applyBorder="1" applyAlignment="1">
      <alignment horizontal="center"/>
    </xf>
    <xf numFmtId="0" fontId="0" fillId="0" borderId="24" xfId="0" applyBorder="1" applyAlignment="1" applyProtection="1">
      <alignment horizontal="left"/>
      <protection locked="0"/>
    </xf>
    <xf numFmtId="2" fontId="20" fillId="0" borderId="25" xfId="0" applyNumberFormat="1" applyFont="1" applyBorder="1" applyAlignment="1">
      <alignment horizontal="center"/>
    </xf>
    <xf numFmtId="0" fontId="0" fillId="0" borderId="26" xfId="0" applyBorder="1"/>
    <xf numFmtId="0" fontId="20" fillId="0" borderId="26" xfId="0" applyFont="1" applyBorder="1"/>
    <xf numFmtId="0" fontId="25" fillId="0" borderId="27" xfId="0" applyFont="1" applyBorder="1"/>
    <xf numFmtId="0" fontId="0" fillId="0" borderId="28" xfId="0" applyBorder="1"/>
    <xf numFmtId="0" fontId="20" fillId="0" borderId="29" xfId="0" applyFont="1" applyBorder="1" applyAlignment="1">
      <alignment horizontal="right"/>
    </xf>
    <xf numFmtId="4" fontId="20" fillId="0" borderId="0" xfId="0" applyNumberFormat="1" applyFont="1" applyAlignment="1">
      <alignment horizontal="center"/>
    </xf>
    <xf numFmtId="2" fontId="20" fillId="0" borderId="29" xfId="0" applyNumberFormat="1" applyFont="1" applyBorder="1" applyAlignment="1">
      <alignment horizontal="center"/>
    </xf>
    <xf numFmtId="0" fontId="0" fillId="0" borderId="27" xfId="0" applyBorder="1"/>
    <xf numFmtId="0" fontId="0" fillId="0" borderId="30" xfId="0" applyBorder="1"/>
    <xf numFmtId="0" fontId="0" fillId="0" borderId="31" xfId="0" applyBorder="1"/>
    <xf numFmtId="0" fontId="20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 wrapText="1"/>
    </xf>
    <xf numFmtId="4" fontId="21" fillId="0" borderId="20" xfId="0" applyNumberFormat="1" applyFont="1" applyBorder="1" applyAlignment="1">
      <alignment horizontal="center"/>
    </xf>
    <xf numFmtId="0" fontId="0" fillId="0" borderId="20" xfId="0" applyBorder="1"/>
    <xf numFmtId="0" fontId="20" fillId="0" borderId="20" xfId="0" applyFont="1" applyBorder="1" applyAlignment="1">
      <alignment horizontal="left"/>
    </xf>
    <xf numFmtId="0" fontId="0" fillId="0" borderId="20" xfId="0" applyBorder="1" applyAlignment="1">
      <alignment horizontal="left"/>
    </xf>
    <xf numFmtId="2" fontId="21" fillId="0" borderId="20" xfId="0" applyNumberFormat="1" applyFont="1" applyBorder="1" applyAlignment="1">
      <alignment horizontal="center"/>
    </xf>
    <xf numFmtId="2" fontId="21" fillId="0" borderId="20" xfId="0" applyNumberFormat="1" applyFont="1" applyBorder="1" applyAlignment="1">
      <alignment horizontal="left"/>
    </xf>
    <xf numFmtId="2" fontId="20" fillId="0" borderId="20" xfId="0" applyNumberFormat="1" applyFont="1" applyBorder="1" applyAlignment="1">
      <alignment horizontal="left"/>
    </xf>
    <xf numFmtId="1" fontId="20" fillId="0" borderId="20" xfId="0" applyNumberFormat="1" applyFont="1" applyBorder="1" applyAlignment="1">
      <alignment horizontal="center"/>
    </xf>
    <xf numFmtId="0" fontId="0" fillId="0" borderId="32" xfId="0" applyBorder="1"/>
    <xf numFmtId="2" fontId="22" fillId="0" borderId="21" xfId="0" applyNumberFormat="1" applyFont="1" applyBorder="1"/>
    <xf numFmtId="2" fontId="22" fillId="0" borderId="22" xfId="0" applyNumberFormat="1" applyFont="1" applyBorder="1"/>
    <xf numFmtId="0" fontId="0" fillId="0" borderId="33" xfId="0" applyBorder="1"/>
    <xf numFmtId="0" fontId="0" fillId="0" borderId="33" xfId="0" applyBorder="1" applyAlignment="1">
      <alignment horizontal="left"/>
    </xf>
    <xf numFmtId="2" fontId="21" fillId="0" borderId="23" xfId="0" applyNumberFormat="1" applyFont="1" applyBorder="1" applyAlignment="1">
      <alignment horizontal="center"/>
    </xf>
    <xf numFmtId="0" fontId="0" fillId="0" borderId="34" xfId="0" applyBorder="1" applyAlignment="1">
      <alignment horizontal="left"/>
    </xf>
    <xf numFmtId="2" fontId="20" fillId="0" borderId="35" xfId="0" applyNumberFormat="1" applyFont="1" applyBorder="1" applyAlignment="1">
      <alignment horizontal="center"/>
    </xf>
    <xf numFmtId="2" fontId="20" fillId="0" borderId="35" xfId="0" applyNumberFormat="1" applyFont="1" applyBorder="1" applyAlignment="1">
      <alignment horizontal="left"/>
    </xf>
    <xf numFmtId="0" fontId="20" fillId="0" borderId="35" xfId="0" applyFont="1" applyBorder="1" applyAlignment="1">
      <alignment horizontal="center"/>
    </xf>
    <xf numFmtId="2" fontId="20" fillId="0" borderId="36" xfId="0" applyNumberFormat="1" applyFont="1" applyBorder="1" applyAlignment="1">
      <alignment horizontal="center"/>
    </xf>
    <xf numFmtId="0" fontId="0" fillId="0" borderId="37" xfId="0" applyBorder="1" applyAlignment="1">
      <alignment horizontal="center"/>
    </xf>
    <xf numFmtId="2" fontId="20" fillId="0" borderId="38" xfId="0" applyNumberFormat="1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0" fillId="0" borderId="41" xfId="0" applyBorder="1"/>
    <xf numFmtId="0" fontId="20" fillId="0" borderId="42" xfId="0" applyFont="1" applyBorder="1" applyAlignment="1">
      <alignment horizontal="right"/>
    </xf>
    <xf numFmtId="4" fontId="20" fillId="0" borderId="43" xfId="0" applyNumberFormat="1" applyFont="1" applyBorder="1" applyAlignment="1">
      <alignment horizontal="center"/>
    </xf>
    <xf numFmtId="2" fontId="20" fillId="0" borderId="42" xfId="0" applyNumberFormat="1" applyFont="1" applyBorder="1" applyAlignment="1">
      <alignment horizontal="center"/>
    </xf>
    <xf numFmtId="2" fontId="20" fillId="0" borderId="44" xfId="0" applyNumberFormat="1" applyFont="1" applyBorder="1" applyAlignment="1">
      <alignment horizontal="center"/>
    </xf>
    <xf numFmtId="0" fontId="0" fillId="0" borderId="45" xfId="0" applyBorder="1"/>
    <xf numFmtId="2" fontId="20" fillId="0" borderId="46" xfId="0" applyNumberFormat="1" applyFont="1" applyBorder="1" applyAlignment="1">
      <alignment horizontal="center"/>
    </xf>
    <xf numFmtId="0" fontId="0" fillId="0" borderId="47" xfId="0" applyBorder="1"/>
    <xf numFmtId="0" fontId="20" fillId="0" borderId="48" xfId="0" applyFont="1" applyBorder="1" applyAlignment="1">
      <alignment horizontal="right"/>
    </xf>
    <xf numFmtId="4" fontId="20" fillId="0" borderId="49" xfId="0" applyNumberFormat="1" applyFont="1" applyBorder="1" applyAlignment="1">
      <alignment horizontal="center"/>
    </xf>
    <xf numFmtId="2" fontId="20" fillId="0" borderId="48" xfId="0" applyNumberFormat="1" applyFont="1" applyBorder="1" applyAlignment="1">
      <alignment horizontal="center"/>
    </xf>
    <xf numFmtId="2" fontId="20" fillId="0" borderId="50" xfId="0" applyNumberFormat="1" applyFont="1" applyBorder="1" applyAlignment="1">
      <alignment horizontal="center"/>
    </xf>
    <xf numFmtId="0" fontId="8" fillId="0" borderId="51" xfId="0" applyFont="1" applyBorder="1"/>
    <xf numFmtId="0" fontId="25" fillId="0" borderId="51" xfId="0" applyFont="1" applyBorder="1"/>
    <xf numFmtId="0" fontId="0" fillId="0" borderId="52" xfId="0" applyBorder="1" applyAlignment="1" applyProtection="1">
      <alignment horizontal="left"/>
      <protection locked="0"/>
    </xf>
    <xf numFmtId="2" fontId="20" fillId="0" borderId="20" xfId="0" applyNumberFormat="1" applyFont="1" applyBorder="1" applyAlignment="1">
      <alignment horizontal="left" vertical="center" wrapText="1"/>
    </xf>
    <xf numFmtId="1" fontId="20" fillId="0" borderId="20" xfId="0" applyNumberFormat="1" applyFont="1" applyBorder="1" applyAlignment="1">
      <alignment horizontal="center" vertical="center"/>
    </xf>
    <xf numFmtId="4" fontId="20" fillId="0" borderId="20" xfId="0" applyNumberFormat="1" applyFont="1" applyBorder="1" applyAlignment="1">
      <alignment horizontal="center"/>
    </xf>
    <xf numFmtId="0" fontId="20" fillId="0" borderId="30" xfId="0" applyFont="1" applyBorder="1"/>
    <xf numFmtId="0" fontId="25" fillId="0" borderId="31" xfId="0" applyFont="1" applyBorder="1"/>
    <xf numFmtId="2" fontId="20" fillId="0" borderId="21" xfId="0" applyNumberFormat="1" applyFont="1" applyBorder="1" applyAlignment="1">
      <alignment horizontal="left" vertical="center" wrapText="1"/>
    </xf>
    <xf numFmtId="2" fontId="20" fillId="0" borderId="21" xfId="0" applyNumberFormat="1" applyFont="1" applyBorder="1" applyAlignment="1">
      <alignment horizontal="center" vertical="center"/>
    </xf>
    <xf numFmtId="2" fontId="20" fillId="0" borderId="22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right"/>
    </xf>
    <xf numFmtId="0" fontId="20" fillId="0" borderId="42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/>
    <xf numFmtId="2" fontId="20" fillId="0" borderId="0" xfId="0" applyNumberFormat="1" applyFont="1" applyAlignment="1">
      <alignment horizontal="center"/>
    </xf>
    <xf numFmtId="49" fontId="20" fillId="0" borderId="55" xfId="0" applyNumberFormat="1" applyFont="1" applyBorder="1" applyAlignment="1">
      <alignment horizontal="center" vertical="distributed" wrapText="1"/>
    </xf>
    <xf numFmtId="0" fontId="20" fillId="0" borderId="56" xfId="0" applyFont="1" applyBorder="1"/>
    <xf numFmtId="0" fontId="0" fillId="0" borderId="57" xfId="0" applyBorder="1"/>
    <xf numFmtId="0" fontId="20" fillId="0" borderId="54" xfId="0" applyFont="1" applyBorder="1"/>
    <xf numFmtId="0" fontId="26" fillId="0" borderId="26" xfId="0" applyFont="1" applyBorder="1"/>
    <xf numFmtId="0" fontId="26" fillId="0" borderId="0" xfId="0" applyFont="1"/>
    <xf numFmtId="0" fontId="26" fillId="0" borderId="51" xfId="0" applyFont="1" applyBorder="1"/>
    <xf numFmtId="0" fontId="26" fillId="0" borderId="30" xfId="0" applyFont="1" applyBorder="1"/>
    <xf numFmtId="0" fontId="26" fillId="0" borderId="54" xfId="0" applyFont="1" applyBorder="1"/>
    <xf numFmtId="0" fontId="8" fillId="0" borderId="30" xfId="0" applyFont="1" applyBorder="1"/>
    <xf numFmtId="0" fontId="20" fillId="0" borderId="20" xfId="0" applyFont="1" applyBorder="1" applyAlignment="1">
      <alignment horizontal="center" vertical="distributed" wrapText="1"/>
    </xf>
    <xf numFmtId="0" fontId="20" fillId="0" borderId="20" xfId="0" applyFont="1" applyBorder="1"/>
    <xf numFmtId="0" fontId="20" fillId="0" borderId="21" xfId="0" applyFont="1" applyBorder="1" applyAlignment="1">
      <alignment horizontal="center" vertical="distributed" wrapText="1"/>
    </xf>
    <xf numFmtId="0" fontId="20" fillId="0" borderId="21" xfId="0" applyFont="1" applyBorder="1"/>
    <xf numFmtId="0" fontId="20" fillId="0" borderId="21" xfId="0" applyFont="1" applyBorder="1" applyAlignment="1">
      <alignment horizontal="center"/>
    </xf>
    <xf numFmtId="2" fontId="21" fillId="0" borderId="21" xfId="0" applyNumberFormat="1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1" fontId="20" fillId="0" borderId="35" xfId="0" applyNumberFormat="1" applyFont="1" applyBorder="1" applyAlignment="1">
      <alignment horizontal="center"/>
    </xf>
    <xf numFmtId="0" fontId="20" fillId="0" borderId="58" xfId="0" applyFont="1" applyBorder="1" applyAlignment="1">
      <alignment horizontal="center" vertical="distributed" wrapText="1"/>
    </xf>
    <xf numFmtId="0" fontId="20" fillId="0" borderId="58" xfId="0" applyFont="1" applyBorder="1"/>
    <xf numFmtId="0" fontId="20" fillId="0" borderId="58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49" fontId="20" fillId="0" borderId="21" xfId="0" applyNumberFormat="1" applyFont="1" applyBorder="1" applyAlignment="1">
      <alignment horizontal="center" vertical="distributed" wrapText="1"/>
    </xf>
    <xf numFmtId="1" fontId="20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  <xf numFmtId="0" fontId="0" fillId="0" borderId="34" xfId="0" applyBorder="1"/>
    <xf numFmtId="0" fontId="20" fillId="0" borderId="35" xfId="0" applyFont="1" applyBorder="1" applyAlignment="1">
      <alignment horizontal="right"/>
    </xf>
    <xf numFmtId="4" fontId="20" fillId="0" borderId="35" xfId="0" applyNumberFormat="1" applyFont="1" applyBorder="1" applyAlignment="1">
      <alignment horizontal="center"/>
    </xf>
    <xf numFmtId="0" fontId="8" fillId="0" borderId="54" xfId="0" applyFont="1" applyBorder="1"/>
    <xf numFmtId="0" fontId="20" fillId="0" borderId="21" xfId="0" applyFont="1" applyBorder="1" applyAlignment="1">
      <alignment horizontal="right"/>
    </xf>
    <xf numFmtId="4" fontId="20" fillId="0" borderId="21" xfId="0" applyNumberFormat="1" applyFont="1" applyBorder="1" applyAlignment="1">
      <alignment horizontal="center"/>
    </xf>
    <xf numFmtId="2" fontId="20" fillId="0" borderId="22" xfId="0" applyNumberFormat="1" applyFont="1" applyBorder="1" applyAlignment="1">
      <alignment horizontal="center"/>
    </xf>
    <xf numFmtId="0" fontId="0" fillId="0" borderId="35" xfId="0" applyBorder="1"/>
    <xf numFmtId="2" fontId="20" fillId="0" borderId="25" xfId="0" applyNumberFormat="1" applyFont="1" applyBorder="1" applyAlignment="1">
      <alignment horizontal="left"/>
    </xf>
    <xf numFmtId="0" fontId="20" fillId="0" borderId="51" xfId="0" applyFont="1" applyBorder="1"/>
    <xf numFmtId="0" fontId="26" fillId="0" borderId="31" xfId="0" applyFont="1" applyBorder="1"/>
    <xf numFmtId="0" fontId="0" fillId="0" borderId="34" xfId="0" applyBorder="1" applyAlignment="1" applyProtection="1">
      <alignment horizontal="left"/>
      <protection locked="0"/>
    </xf>
    <xf numFmtId="0" fontId="20" fillId="0" borderId="35" xfId="0" applyFont="1" applyBorder="1"/>
    <xf numFmtId="0" fontId="20" fillId="0" borderId="36" xfId="0" applyFont="1" applyBorder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20" fillId="0" borderId="20" xfId="0" applyFont="1" applyBorder="1" applyAlignment="1">
      <alignment horizontal="left" wrapText="1"/>
    </xf>
    <xf numFmtId="2" fontId="22" fillId="0" borderId="21" xfId="0" applyNumberFormat="1" applyFont="1" applyBorder="1" applyAlignment="1">
      <alignment horizontal="left"/>
    </xf>
    <xf numFmtId="2" fontId="22" fillId="0" borderId="22" xfId="0" applyNumberFormat="1" applyFont="1" applyBorder="1" applyAlignment="1">
      <alignment horizontal="left"/>
    </xf>
    <xf numFmtId="0" fontId="26" fillId="0" borderId="63" xfId="0" applyFont="1" applyBorder="1"/>
    <xf numFmtId="0" fontId="26" fillId="0" borderId="64" xfId="0" applyFont="1" applyBorder="1"/>
    <xf numFmtId="0" fontId="26" fillId="0" borderId="65" xfId="0" applyFont="1" applyBorder="1"/>
    <xf numFmtId="0" fontId="0" fillId="0" borderId="12" xfId="0" applyBorder="1" applyAlignment="1">
      <alignment horizontal="center"/>
    </xf>
    <xf numFmtId="0" fontId="0" fillId="0" borderId="33" xfId="0" applyBorder="1" applyAlignment="1" applyProtection="1">
      <alignment horizontal="left"/>
      <protection locked="0"/>
    </xf>
    <xf numFmtId="0" fontId="26" fillId="0" borderId="66" xfId="0" applyFont="1" applyBorder="1"/>
    <xf numFmtId="0" fontId="26" fillId="0" borderId="67" xfId="0" applyFont="1" applyBorder="1"/>
    <xf numFmtId="0" fontId="0" fillId="0" borderId="68" xfId="0" applyBorder="1"/>
    <xf numFmtId="0" fontId="20" fillId="0" borderId="69" xfId="0" applyFont="1" applyBorder="1" applyAlignment="1">
      <alignment horizontal="center"/>
    </xf>
    <xf numFmtId="0" fontId="20" fillId="0" borderId="69" xfId="0" applyFont="1" applyBorder="1" applyAlignment="1">
      <alignment horizontal="right"/>
    </xf>
    <xf numFmtId="4" fontId="20" fillId="0" borderId="69" xfId="0" applyNumberFormat="1" applyFont="1" applyBorder="1" applyAlignment="1">
      <alignment horizontal="center"/>
    </xf>
    <xf numFmtId="2" fontId="20" fillId="0" borderId="69" xfId="0" applyNumberFormat="1" applyFont="1" applyBorder="1" applyAlignment="1">
      <alignment horizontal="center"/>
    </xf>
    <xf numFmtId="2" fontId="20" fillId="0" borderId="70" xfId="0" applyNumberFormat="1" applyFont="1" applyBorder="1" applyAlignment="1">
      <alignment horizontal="center"/>
    </xf>
    <xf numFmtId="0" fontId="25" fillId="0" borderId="30" xfId="0" applyFont="1" applyBorder="1"/>
    <xf numFmtId="2" fontId="27" fillId="0" borderId="2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33" xfId="0" applyFont="1" applyBorder="1"/>
    <xf numFmtId="0" fontId="20" fillId="0" borderId="21" xfId="0" applyFont="1" applyBorder="1" applyAlignment="1">
      <alignment wrapText="1"/>
    </xf>
    <xf numFmtId="49" fontId="21" fillId="0" borderId="20" xfId="0" applyNumberFormat="1" applyFont="1" applyBorder="1" applyAlignment="1">
      <alignment horizontal="center"/>
    </xf>
    <xf numFmtId="49" fontId="21" fillId="0" borderId="20" xfId="0" applyNumberFormat="1" applyFont="1" applyBorder="1"/>
    <xf numFmtId="2" fontId="20" fillId="0" borderId="20" xfId="0" applyNumberFormat="1" applyFont="1" applyBorder="1" applyAlignment="1">
      <alignment horizontal="center" vertical="center" wrapText="1"/>
    </xf>
    <xf numFmtId="2" fontId="20" fillId="0" borderId="23" xfId="0" applyNumberFormat="1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/>
    </xf>
    <xf numFmtId="0" fontId="20" fillId="0" borderId="35" xfId="0" applyFont="1" applyBorder="1" applyAlignment="1">
      <alignment horizontal="left"/>
    </xf>
    <xf numFmtId="2" fontId="27" fillId="0" borderId="14" xfId="0" applyNumberFormat="1" applyFont="1" applyBorder="1" applyAlignment="1">
      <alignment horizontal="center"/>
    </xf>
    <xf numFmtId="0" fontId="20" fillId="0" borderId="60" xfId="0" applyFont="1" applyBorder="1"/>
    <xf numFmtId="0" fontId="20" fillId="0" borderId="57" xfId="0" applyFont="1" applyBorder="1" applyAlignment="1">
      <alignment horizontal="left" wrapText="1"/>
    </xf>
    <xf numFmtId="2" fontId="20" fillId="0" borderId="57" xfId="0" applyNumberFormat="1" applyFont="1" applyBorder="1" applyAlignment="1">
      <alignment horizontal="left"/>
    </xf>
    <xf numFmtId="0" fontId="20" fillId="0" borderId="57" xfId="0" applyFont="1" applyBorder="1"/>
    <xf numFmtId="2" fontId="20" fillId="0" borderId="61" xfId="0" applyNumberFormat="1" applyFont="1" applyBorder="1" applyAlignment="1">
      <alignment horizontal="left"/>
    </xf>
    <xf numFmtId="0" fontId="0" fillId="0" borderId="71" xfId="0" applyBorder="1"/>
    <xf numFmtId="0" fontId="0" fillId="0" borderId="66" xfId="0" applyBorder="1"/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2" fontId="20" fillId="0" borderId="64" xfId="0" applyNumberFormat="1" applyFont="1" applyBorder="1" applyAlignment="1">
      <alignment horizontal="center"/>
    </xf>
    <xf numFmtId="0" fontId="20" fillId="0" borderId="64" xfId="0" applyFont="1" applyBorder="1" applyAlignment="1">
      <alignment horizontal="center" vertical="distributed" wrapText="1"/>
    </xf>
    <xf numFmtId="0" fontId="0" fillId="0" borderId="68" xfId="0" applyBorder="1" applyAlignment="1">
      <alignment horizontal="left"/>
    </xf>
    <xf numFmtId="2" fontId="20" fillId="0" borderId="72" xfId="0" applyNumberFormat="1" applyFont="1" applyBorder="1" applyAlignment="1">
      <alignment horizontal="center"/>
    </xf>
    <xf numFmtId="1" fontId="20" fillId="0" borderId="42" xfId="0" applyNumberFormat="1" applyFont="1" applyBorder="1" applyAlignment="1">
      <alignment horizontal="right"/>
    </xf>
    <xf numFmtId="4" fontId="20" fillId="0" borderId="20" xfId="0" applyNumberFormat="1" applyFont="1" applyBorder="1" applyAlignment="1">
      <alignment horizontal="right"/>
    </xf>
    <xf numFmtId="1" fontId="20" fillId="0" borderId="20" xfId="0" applyNumberFormat="1" applyFont="1" applyBorder="1" applyAlignment="1">
      <alignment horizontal="right"/>
    </xf>
    <xf numFmtId="2" fontId="20" fillId="0" borderId="58" xfId="0" applyNumberFormat="1" applyFont="1" applyBorder="1" applyAlignment="1">
      <alignment horizontal="center"/>
    </xf>
    <xf numFmtId="2" fontId="21" fillId="0" borderId="58" xfId="0" applyNumberFormat="1" applyFont="1" applyBorder="1" applyAlignment="1">
      <alignment horizontal="center"/>
    </xf>
    <xf numFmtId="4" fontId="21" fillId="0" borderId="35" xfId="0" applyNumberFormat="1" applyFont="1" applyBorder="1" applyAlignment="1">
      <alignment horizontal="center"/>
    </xf>
    <xf numFmtId="1" fontId="20" fillId="0" borderId="21" xfId="0" applyNumberFormat="1" applyFont="1" applyBorder="1" applyAlignment="1">
      <alignment horizontal="center" vertical="center"/>
    </xf>
    <xf numFmtId="1" fontId="20" fillId="0" borderId="73" xfId="0" applyNumberFormat="1" applyFont="1" applyBorder="1" applyAlignment="1">
      <alignment horizontal="center"/>
    </xf>
    <xf numFmtId="4" fontId="20" fillId="0" borderId="19" xfId="0" applyNumberFormat="1" applyFont="1" applyBorder="1" applyAlignment="1">
      <alignment horizontal="center"/>
    </xf>
    <xf numFmtId="1" fontId="20" fillId="0" borderId="74" xfId="0" applyNumberFormat="1" applyFont="1" applyBorder="1" applyAlignment="1">
      <alignment horizontal="center"/>
    </xf>
    <xf numFmtId="4" fontId="20" fillId="0" borderId="39" xfId="0" applyNumberFormat="1" applyFont="1" applyBorder="1" applyAlignment="1">
      <alignment horizontal="center"/>
    </xf>
    <xf numFmtId="1" fontId="21" fillId="0" borderId="20" xfId="0" applyNumberFormat="1" applyFont="1" applyBorder="1" applyAlignment="1">
      <alignment horizontal="center"/>
    </xf>
    <xf numFmtId="4" fontId="20" fillId="0" borderId="21" xfId="0" applyNumberFormat="1" applyFon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20" fillId="0" borderId="58" xfId="0" applyFont="1" applyBorder="1" applyAlignment="1">
      <alignment horizontal="right"/>
    </xf>
    <xf numFmtId="4" fontId="20" fillId="0" borderId="58" xfId="0" applyNumberFormat="1" applyFont="1" applyBorder="1" applyAlignment="1">
      <alignment horizontal="center"/>
    </xf>
    <xf numFmtId="2" fontId="20" fillId="0" borderId="59" xfId="0" applyNumberFormat="1" applyFont="1" applyBorder="1" applyAlignment="1">
      <alignment horizontal="center"/>
    </xf>
    <xf numFmtId="0" fontId="20" fillId="0" borderId="32" xfId="0" applyFont="1" applyBorder="1" applyAlignment="1">
      <alignment wrapText="1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2" fontId="20" fillId="0" borderId="33" xfId="0" applyNumberFormat="1" applyFont="1" applyBorder="1" applyAlignment="1">
      <alignment horizontal="left"/>
    </xf>
    <xf numFmtId="0" fontId="20" fillId="0" borderId="34" xfId="0" applyFont="1" applyBorder="1"/>
    <xf numFmtId="2" fontId="0" fillId="0" borderId="20" xfId="0" applyNumberFormat="1" applyBorder="1" applyAlignment="1">
      <alignment horizontal="center"/>
    </xf>
    <xf numFmtId="0" fontId="20" fillId="0" borderId="14" xfId="0" applyFont="1" applyBorder="1" applyAlignment="1">
      <alignment horizontal="center"/>
    </xf>
    <xf numFmtId="1" fontId="20" fillId="0" borderId="25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9" xfId="0" applyBorder="1" applyAlignment="1">
      <alignment horizontal="center"/>
    </xf>
    <xf numFmtId="0" fontId="20" fillId="0" borderId="64" xfId="0" applyFont="1" applyBorder="1" applyAlignment="1">
      <alignment horizontal="center" vertical="center"/>
    </xf>
    <xf numFmtId="2" fontId="20" fillId="0" borderId="65" xfId="0" applyNumberFormat="1" applyFont="1" applyBorder="1" applyAlignment="1">
      <alignment horizontal="center"/>
    </xf>
    <xf numFmtId="2" fontId="22" fillId="0" borderId="21" xfId="0" applyNumberFormat="1" applyFont="1" applyBorder="1" applyAlignment="1">
      <alignment horizontal="center"/>
    </xf>
    <xf numFmtId="0" fontId="0" fillId="0" borderId="75" xfId="0" applyBorder="1"/>
    <xf numFmtId="0" fontId="0" fillId="0" borderId="62" xfId="0" applyBorder="1" applyAlignment="1">
      <alignment horizontal="left"/>
    </xf>
    <xf numFmtId="2" fontId="20" fillId="0" borderId="58" xfId="0" applyNumberFormat="1" applyFont="1" applyBorder="1" applyAlignment="1">
      <alignment horizontal="left"/>
    </xf>
    <xf numFmtId="1" fontId="20" fillId="0" borderId="58" xfId="0" applyNumberFormat="1" applyFont="1" applyBorder="1" applyAlignment="1">
      <alignment horizontal="center"/>
    </xf>
    <xf numFmtId="4" fontId="21" fillId="0" borderId="58" xfId="0" applyNumberFormat="1" applyFont="1" applyBorder="1" applyAlignment="1">
      <alignment horizontal="center"/>
    </xf>
    <xf numFmtId="49" fontId="20" fillId="0" borderId="76" xfId="0" applyNumberFormat="1" applyFont="1" applyBorder="1" applyAlignment="1">
      <alignment horizontal="center" vertical="distributed" wrapText="1"/>
    </xf>
    <xf numFmtId="49" fontId="20" fillId="0" borderId="77" xfId="0" applyNumberFormat="1" applyFont="1" applyBorder="1" applyAlignment="1">
      <alignment horizontal="center" vertical="distributed" wrapText="1"/>
    </xf>
    <xf numFmtId="0" fontId="0" fillId="0" borderId="21" xfId="0" applyBorder="1" applyAlignment="1">
      <alignment horizontal="center"/>
    </xf>
    <xf numFmtId="0" fontId="0" fillId="0" borderId="35" xfId="0" applyBorder="1" applyAlignment="1">
      <alignment horizontal="center"/>
    </xf>
    <xf numFmtId="0" fontId="20" fillId="0" borderId="78" xfId="0" applyFont="1" applyBorder="1" applyAlignment="1">
      <alignment horizontal="center" vertical="distributed" wrapText="1"/>
    </xf>
    <xf numFmtId="1" fontId="20" fillId="0" borderId="79" xfId="0" applyNumberFormat="1" applyFont="1" applyBorder="1" applyAlignment="1">
      <alignment horizontal="center"/>
    </xf>
    <xf numFmtId="2" fontId="20" fillId="0" borderId="79" xfId="0" applyNumberFormat="1" applyFont="1" applyBorder="1" applyAlignment="1">
      <alignment horizontal="center"/>
    </xf>
    <xf numFmtId="0" fontId="27" fillId="0" borderId="20" xfId="0" applyFont="1" applyBorder="1" applyAlignment="1">
      <alignment horizontal="center" vertical="center"/>
    </xf>
    <xf numFmtId="0" fontId="0" fillId="0" borderId="62" xfId="0" applyBorder="1" applyAlignment="1" applyProtection="1">
      <alignment horizontal="left"/>
      <protection locked="0"/>
    </xf>
    <xf numFmtId="49" fontId="20" fillId="0" borderId="80" xfId="0" applyNumberFormat="1" applyFont="1" applyBorder="1" applyAlignment="1">
      <alignment horizontal="center" vertical="distributed" wrapText="1"/>
    </xf>
    <xf numFmtId="164" fontId="20" fillId="0" borderId="20" xfId="0" applyNumberFormat="1" applyFont="1" applyBorder="1" applyAlignment="1">
      <alignment horizontal="left" wrapText="1"/>
    </xf>
    <xf numFmtId="2" fontId="27" fillId="0" borderId="35" xfId="0" applyNumberFormat="1" applyFont="1" applyBorder="1" applyAlignment="1">
      <alignment horizontal="center"/>
    </xf>
    <xf numFmtId="2" fontId="27" fillId="0" borderId="36" xfId="0" applyNumberFormat="1" applyFont="1" applyBorder="1" applyAlignment="1">
      <alignment horizontal="center"/>
    </xf>
    <xf numFmtId="0" fontId="20" fillId="0" borderId="62" xfId="0" applyFont="1" applyBorder="1"/>
    <xf numFmtId="0" fontId="0" fillId="0" borderId="58" xfId="0" applyBorder="1"/>
    <xf numFmtId="2" fontId="20" fillId="0" borderId="58" xfId="0" applyNumberFormat="1" applyFont="1" applyBorder="1" applyAlignment="1">
      <alignment horizontal="center" vertical="center"/>
    </xf>
    <xf numFmtId="2" fontId="20" fillId="0" borderId="58" xfId="0" applyNumberFormat="1" applyFont="1" applyBorder="1" applyAlignment="1">
      <alignment horizontal="left" vertical="center" wrapText="1"/>
    </xf>
    <xf numFmtId="1" fontId="20" fillId="0" borderId="58" xfId="0" applyNumberFormat="1" applyFont="1" applyBorder="1" applyAlignment="1">
      <alignment horizontal="center" vertical="center"/>
    </xf>
    <xf numFmtId="4" fontId="20" fillId="0" borderId="58" xfId="0" applyNumberFormat="1" applyFont="1" applyBorder="1" applyAlignment="1">
      <alignment horizontal="center" vertical="center"/>
    </xf>
    <xf numFmtId="2" fontId="20" fillId="0" borderId="59" xfId="0" applyNumberFormat="1" applyFont="1" applyBorder="1" applyAlignment="1">
      <alignment horizontal="center" vertical="center"/>
    </xf>
    <xf numFmtId="0" fontId="0" fillId="0" borderId="81" xfId="0" applyBorder="1"/>
    <xf numFmtId="0" fontId="0" fillId="0" borderId="82" xfId="0" applyBorder="1" applyAlignment="1">
      <alignment horizontal="center"/>
    </xf>
    <xf numFmtId="49" fontId="19" fillId="0" borderId="82" xfId="72" applyNumberFormat="1" applyFont="1" applyBorder="1" applyAlignment="1">
      <alignment horizontal="center" vertical="center" wrapText="1"/>
    </xf>
    <xf numFmtId="2" fontId="0" fillId="0" borderId="82" xfId="0" applyNumberFormat="1" applyBorder="1" applyAlignment="1">
      <alignment horizontal="center"/>
    </xf>
    <xf numFmtId="49" fontId="19" fillId="0" borderId="82" xfId="72" applyNumberFormat="1" applyFont="1" applyBorder="1" applyAlignment="1">
      <alignment horizontal="center" vertical="center"/>
    </xf>
    <xf numFmtId="49" fontId="19" fillId="0" borderId="83" xfId="72" applyNumberFormat="1" applyFont="1" applyBorder="1" applyAlignment="1">
      <alignment horizontal="center" vertical="center"/>
    </xf>
    <xf numFmtId="0" fontId="26" fillId="0" borderId="75" xfId="0" applyFont="1" applyBorder="1"/>
    <xf numFmtId="0" fontId="20" fillId="0" borderId="58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distributed" wrapText="1"/>
    </xf>
    <xf numFmtId="0" fontId="0" fillId="0" borderId="45" xfId="0" applyBorder="1" applyAlignment="1" applyProtection="1">
      <alignment horizontal="left"/>
      <protection locked="0"/>
    </xf>
    <xf numFmtId="0" fontId="20" fillId="0" borderId="84" xfId="0" applyFont="1" applyBorder="1" applyAlignment="1">
      <alignment horizontal="center"/>
    </xf>
    <xf numFmtId="0" fontId="20" fillId="0" borderId="84" xfId="0" applyFont="1" applyBorder="1" applyAlignment="1">
      <alignment horizontal="left"/>
    </xf>
    <xf numFmtId="2" fontId="20" fillId="0" borderId="84" xfId="0" applyNumberFormat="1" applyFont="1" applyBorder="1" applyAlignment="1">
      <alignment horizontal="center"/>
    </xf>
    <xf numFmtId="2" fontId="20" fillId="0" borderId="85" xfId="0" applyNumberFormat="1" applyFont="1" applyBorder="1" applyAlignment="1">
      <alignment horizontal="center"/>
    </xf>
    <xf numFmtId="0" fontId="20" fillId="0" borderId="86" xfId="0" applyFont="1" applyBorder="1"/>
    <xf numFmtId="1" fontId="20" fillId="0" borderId="87" xfId="0" applyNumberFormat="1" applyFont="1" applyBorder="1" applyAlignment="1">
      <alignment horizontal="center"/>
    </xf>
    <xf numFmtId="4" fontId="20" fillId="0" borderId="86" xfId="0" applyNumberFormat="1" applyFont="1" applyBorder="1" applyAlignment="1">
      <alignment horizontal="center"/>
    </xf>
    <xf numFmtId="0" fontId="20" fillId="0" borderId="86" xfId="0" applyFont="1" applyBorder="1" applyAlignment="1">
      <alignment horizontal="center"/>
    </xf>
    <xf numFmtId="0" fontId="20" fillId="0" borderId="88" xfId="0" applyFont="1" applyBorder="1" applyAlignment="1">
      <alignment horizontal="center"/>
    </xf>
    <xf numFmtId="0" fontId="20" fillId="0" borderId="89" xfId="0" applyFont="1" applyBorder="1"/>
    <xf numFmtId="1" fontId="20" fillId="0" borderId="90" xfId="0" applyNumberFormat="1" applyFont="1" applyBorder="1" applyAlignment="1">
      <alignment horizontal="center"/>
    </xf>
    <xf numFmtId="4" fontId="20" fillId="0" borderId="89" xfId="0" applyNumberFormat="1" applyFont="1" applyBorder="1" applyAlignment="1">
      <alignment horizontal="center"/>
    </xf>
    <xf numFmtId="0" fontId="20" fillId="0" borderId="89" xfId="0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2" fontId="20" fillId="0" borderId="20" xfId="0" applyNumberFormat="1" applyFont="1" applyBorder="1" applyAlignment="1">
      <alignment horizontal="center" wrapText="1"/>
    </xf>
    <xf numFmtId="2" fontId="21" fillId="0" borderId="58" xfId="0" applyNumberFormat="1" applyFont="1" applyBorder="1" applyAlignment="1">
      <alignment horizontal="center" vertical="top" wrapText="1"/>
    </xf>
    <xf numFmtId="2" fontId="27" fillId="0" borderId="19" xfId="0" applyNumberFormat="1" applyFont="1" applyBorder="1" applyAlignment="1">
      <alignment horizontal="center" vertical="center"/>
    </xf>
    <xf numFmtId="0" fontId="0" fillId="0" borderId="92" xfId="0" applyBorder="1" applyAlignment="1">
      <alignment horizontal="center"/>
    </xf>
    <xf numFmtId="49" fontId="19" fillId="0" borderId="93" xfId="72" applyNumberFormat="1" applyFont="1" applyBorder="1" applyAlignment="1">
      <alignment horizontal="center" vertical="center" wrapText="1"/>
    </xf>
    <xf numFmtId="2" fontId="0" fillId="0" borderId="93" xfId="0" applyNumberFormat="1" applyBorder="1" applyAlignment="1">
      <alignment horizontal="center"/>
    </xf>
    <xf numFmtId="49" fontId="19" fillId="0" borderId="93" xfId="72" applyNumberFormat="1" applyFont="1" applyBorder="1" applyAlignment="1">
      <alignment horizontal="center" vertical="center"/>
    </xf>
    <xf numFmtId="49" fontId="19" fillId="0" borderId="94" xfId="72" applyNumberFormat="1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2" fontId="20" fillId="0" borderId="73" xfId="0" applyNumberFormat="1" applyFont="1" applyBorder="1" applyAlignment="1">
      <alignment horizontal="right"/>
    </xf>
    <xf numFmtId="0" fontId="0" fillId="0" borderId="0" xfId="0" applyProtection="1">
      <protection locked="0"/>
    </xf>
  </cellXfs>
  <cellStyles count="80">
    <cellStyle name="20% - Акцент1" xfId="1" xr:uid="{00000000-0005-0000-0000-000000000000}"/>
    <cellStyle name="20% — акцент1" xfId="2" builtinId="30" customBuiltin="1"/>
    <cellStyle name="20% - Акцент1_Меню школа автраки, обеды. 1-4 классы 2021" xfId="3" xr:uid="{00000000-0005-0000-0000-000002000000}"/>
    <cellStyle name="20% - Акцент2" xfId="4" xr:uid="{00000000-0005-0000-0000-000003000000}"/>
    <cellStyle name="20% — акцент2" xfId="5" builtinId="34" customBuiltin="1"/>
    <cellStyle name="20% - Акцент2_Меню школа автраки, обеды. 1-4 классы 2021" xfId="6" xr:uid="{00000000-0005-0000-0000-000005000000}"/>
    <cellStyle name="20% - Акцент3" xfId="7" xr:uid="{00000000-0005-0000-0000-000006000000}"/>
    <cellStyle name="20% — акцент3" xfId="8" builtinId="38" customBuiltin="1"/>
    <cellStyle name="20% - Акцент3_Меню школа автраки, обеды. 1-4 классы 2021" xfId="9" xr:uid="{00000000-0005-0000-0000-000008000000}"/>
    <cellStyle name="20% - Акцент4" xfId="10" xr:uid="{00000000-0005-0000-0000-000009000000}"/>
    <cellStyle name="20% — акцент4" xfId="11" builtinId="42" customBuiltin="1"/>
    <cellStyle name="20% - Акцент4_Меню школа автраки, обеды. 1-4 классы 2021" xfId="12" xr:uid="{00000000-0005-0000-0000-00000B000000}"/>
    <cellStyle name="20% - Акцент5" xfId="13" xr:uid="{00000000-0005-0000-0000-00000C000000}"/>
    <cellStyle name="20% — акцент5" xfId="14" builtinId="46" customBuiltin="1"/>
    <cellStyle name="20% - Акцент5_Меню школа автраки, обеды. 1-4 классы 2021" xfId="15" xr:uid="{00000000-0005-0000-0000-00000E000000}"/>
    <cellStyle name="20% - Акцент6" xfId="16" xr:uid="{00000000-0005-0000-0000-00000F000000}"/>
    <cellStyle name="20% — акцент6" xfId="17" builtinId="50" customBuiltin="1"/>
    <cellStyle name="20% - Акцент6_Меню школа автраки, обеды. 1-4 классы 2021" xfId="18" xr:uid="{00000000-0005-0000-0000-000011000000}"/>
    <cellStyle name="40% - Акцент1" xfId="19" xr:uid="{00000000-0005-0000-0000-000012000000}"/>
    <cellStyle name="40% — акцент1" xfId="20" builtinId="31" customBuiltin="1"/>
    <cellStyle name="40% - Акцент1_Меню школа автраки, обеды. 1-4 классы 2021" xfId="21" xr:uid="{00000000-0005-0000-0000-000014000000}"/>
    <cellStyle name="40% - Акцент2" xfId="22" xr:uid="{00000000-0005-0000-0000-000015000000}"/>
    <cellStyle name="40% — акцент2" xfId="23" builtinId="35" customBuiltin="1"/>
    <cellStyle name="40% - Акцент2_Меню школа автраки, обеды. 1-4 классы 2021" xfId="24" xr:uid="{00000000-0005-0000-0000-000017000000}"/>
    <cellStyle name="40% - Акцент3" xfId="25" xr:uid="{00000000-0005-0000-0000-000018000000}"/>
    <cellStyle name="40% — акцент3" xfId="26" builtinId="39" customBuiltin="1"/>
    <cellStyle name="40% - Акцент3_Меню школа автраки, обеды. 1-4 классы 2021" xfId="27" xr:uid="{00000000-0005-0000-0000-00001A000000}"/>
    <cellStyle name="40% - Акцент4" xfId="28" xr:uid="{00000000-0005-0000-0000-00001B000000}"/>
    <cellStyle name="40% — акцент4" xfId="29" builtinId="43" customBuiltin="1"/>
    <cellStyle name="40% - Акцент4_Меню школа автраки, обеды. 1-4 классы 2021" xfId="30" xr:uid="{00000000-0005-0000-0000-00001D000000}"/>
    <cellStyle name="40% - Акцент5" xfId="31" xr:uid="{00000000-0005-0000-0000-00001E000000}"/>
    <cellStyle name="40% — акцент5" xfId="32" builtinId="47" customBuiltin="1"/>
    <cellStyle name="40% - Акцент5_Меню школа автраки, обеды. 1-4 классы 2021" xfId="33" xr:uid="{00000000-0005-0000-0000-000020000000}"/>
    <cellStyle name="40% - Акцент6" xfId="34" xr:uid="{00000000-0005-0000-0000-000021000000}"/>
    <cellStyle name="40% — акцент6" xfId="35" builtinId="51" customBuiltin="1"/>
    <cellStyle name="40% - Акцент6_Меню школа автраки, обеды. 1-4 классы 2021" xfId="36" xr:uid="{00000000-0005-0000-0000-000023000000}"/>
    <cellStyle name="60% - Акцент1" xfId="37" xr:uid="{00000000-0005-0000-0000-000024000000}"/>
    <cellStyle name="60% — акцент1" xfId="38" builtinId="32" customBuiltin="1"/>
    <cellStyle name="60% - Акцент1_Меню школа автраки, обеды. 1-4 классы 2021" xfId="39" xr:uid="{00000000-0005-0000-0000-000026000000}"/>
    <cellStyle name="60% - Акцент2" xfId="40" xr:uid="{00000000-0005-0000-0000-000027000000}"/>
    <cellStyle name="60% — акцент2" xfId="41" builtinId="36" customBuiltin="1"/>
    <cellStyle name="60% - Акцент2_Меню школа автраки, обеды. 1-4 классы 2021" xfId="42" xr:uid="{00000000-0005-0000-0000-000029000000}"/>
    <cellStyle name="60% - Акцент3" xfId="43" xr:uid="{00000000-0005-0000-0000-00002A000000}"/>
    <cellStyle name="60% — акцент3" xfId="44" builtinId="40" customBuiltin="1"/>
    <cellStyle name="60% - Акцент3_Меню школа автраки, обеды. 1-4 классы 2021" xfId="45" xr:uid="{00000000-0005-0000-0000-00002C000000}"/>
    <cellStyle name="60% - Акцент4" xfId="46" xr:uid="{00000000-0005-0000-0000-00002D000000}"/>
    <cellStyle name="60% — акцент4" xfId="47" builtinId="44" customBuiltin="1"/>
    <cellStyle name="60% - Акцент4_Меню школа автраки, обеды. 1-4 классы 2021" xfId="48" xr:uid="{00000000-0005-0000-0000-00002F000000}"/>
    <cellStyle name="60% - Акцент5" xfId="49" xr:uid="{00000000-0005-0000-0000-000030000000}"/>
    <cellStyle name="60% — акцент5" xfId="50" builtinId="48" customBuiltin="1"/>
    <cellStyle name="60% - Акцент5_Меню школа автраки, обеды. 1-4 классы 2021" xfId="51" xr:uid="{00000000-0005-0000-0000-000032000000}"/>
    <cellStyle name="60% - Акцент6" xfId="52" xr:uid="{00000000-0005-0000-0000-000033000000}"/>
    <cellStyle name="60% — акцент6" xfId="53" builtinId="52" customBuiltin="1"/>
    <cellStyle name="60% - Акцент6_Меню школа автраки, обеды. 1-4 классы 2021" xfId="54" xr:uid="{00000000-0005-0000-0000-000035000000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00000000-0005-0000-0000-000048000000}"/>
    <cellStyle name="Обычный 3" xfId="73" xr:uid="{00000000-0005-0000-0000-000049000000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8"/>
  <sheetViews>
    <sheetView topLeftCell="B1" zoomScale="98" zoomScaleNormal="98" workbookViewId="0">
      <selection activeCell="F5" sqref="F5:F8"/>
    </sheetView>
  </sheetViews>
  <sheetFormatPr defaultRowHeight="15" x14ac:dyDescent="0.25"/>
  <cols>
    <col min="2" max="2" width="22.42578125" customWidth="1"/>
    <col min="3" max="3" width="10.7109375" style="1" customWidth="1"/>
    <col min="4" max="4" width="32.7109375" customWidth="1"/>
    <col min="5" max="6" width="8.85546875" customWidth="1"/>
    <col min="7" max="7" width="14.5703125" customWidth="1"/>
    <col min="10" max="10" width="10.7109375" customWidth="1"/>
  </cols>
  <sheetData>
    <row r="3" spans="1:11" ht="12.6" customHeight="1" thickBot="1" x14ac:dyDescent="0.3">
      <c r="C3" s="271" t="s">
        <v>100</v>
      </c>
      <c r="D3" s="271"/>
      <c r="E3" s="2" t="s">
        <v>0</v>
      </c>
      <c r="F3" s="3"/>
      <c r="G3" s="4"/>
      <c r="H3" t="s">
        <v>1</v>
      </c>
      <c r="I3" s="5"/>
      <c r="J3" s="5"/>
      <c r="K3" s="5"/>
    </row>
    <row r="4" spans="1:11" ht="38.25" customHeight="1" thickBot="1" x14ac:dyDescent="0.3">
      <c r="A4" s="99" t="s">
        <v>71</v>
      </c>
      <c r="B4" s="6" t="s">
        <v>2</v>
      </c>
      <c r="C4" s="7" t="s">
        <v>3</v>
      </c>
      <c r="D4" s="7" t="s">
        <v>4</v>
      </c>
      <c r="E4" s="7" t="s">
        <v>5</v>
      </c>
      <c r="F4" s="168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ht="41.45" customHeight="1" x14ac:dyDescent="0.25">
      <c r="A5" s="104" t="s">
        <v>72</v>
      </c>
      <c r="B5" s="56" t="s">
        <v>81</v>
      </c>
      <c r="C5" s="263" t="s">
        <v>102</v>
      </c>
      <c r="D5" s="229" t="s">
        <v>101</v>
      </c>
      <c r="E5" s="55">
        <v>300</v>
      </c>
      <c r="F5" s="48">
        <v>35</v>
      </c>
      <c r="G5" s="28">
        <f>360+208.4</f>
        <v>568.4</v>
      </c>
      <c r="H5" s="28">
        <f>13.3+7.55</f>
        <v>20.85</v>
      </c>
      <c r="I5" s="28">
        <f>14.75+0.9</f>
        <v>15.65</v>
      </c>
      <c r="J5" s="32">
        <f>17.56+42.56</f>
        <v>60.120000000000005</v>
      </c>
    </row>
    <row r="6" spans="1:11" ht="19.5" customHeight="1" x14ac:dyDescent="0.25">
      <c r="A6" s="37"/>
      <c r="B6" s="60" t="s">
        <v>80</v>
      </c>
      <c r="C6" s="11" t="s">
        <v>13</v>
      </c>
      <c r="D6" s="12" t="s">
        <v>14</v>
      </c>
      <c r="E6" s="207">
        <v>207</v>
      </c>
      <c r="F6" s="11">
        <v>10</v>
      </c>
      <c r="G6" s="11">
        <v>42.49</v>
      </c>
      <c r="H6" s="11">
        <v>0.53100000000000003</v>
      </c>
      <c r="I6" s="11"/>
      <c r="J6" s="68">
        <v>9.83</v>
      </c>
    </row>
    <row r="7" spans="1:11" ht="19.5" customHeight="1" x14ac:dyDescent="0.25">
      <c r="A7" s="245"/>
      <c r="B7" s="182" t="s">
        <v>79</v>
      </c>
      <c r="C7" s="28" t="s">
        <v>93</v>
      </c>
      <c r="D7" s="134" t="s">
        <v>85</v>
      </c>
      <c r="E7" s="208">
        <f>30+150</f>
        <v>180</v>
      </c>
      <c r="F7" s="35">
        <v>28</v>
      </c>
      <c r="G7" s="35">
        <v>102.42</v>
      </c>
      <c r="H7" s="35">
        <f>0.948+0.4</f>
        <v>1.3479999999999999</v>
      </c>
      <c r="I7" s="35">
        <f>0.12+0.4</f>
        <v>0.52</v>
      </c>
      <c r="J7" s="183">
        <f>5.796+9.8</f>
        <v>15.596</v>
      </c>
    </row>
    <row r="8" spans="1:11" ht="19.5" customHeight="1" thickBot="1" x14ac:dyDescent="0.3">
      <c r="A8" s="136"/>
      <c r="B8" s="16"/>
      <c r="C8" s="219" t="s">
        <v>90</v>
      </c>
      <c r="D8" s="205" t="s">
        <v>27</v>
      </c>
      <c r="E8" s="118">
        <v>10</v>
      </c>
      <c r="F8" s="63">
        <v>10</v>
      </c>
      <c r="G8" s="65">
        <v>75</v>
      </c>
      <c r="H8" s="65"/>
      <c r="I8" s="65">
        <v>8.1999999999999993</v>
      </c>
      <c r="J8" s="139">
        <v>0.1</v>
      </c>
    </row>
    <row r="9" spans="1:11" ht="17.25" customHeight="1" x14ac:dyDescent="0.25">
      <c r="A9" s="146" t="s">
        <v>73</v>
      </c>
      <c r="B9" s="56" t="s">
        <v>74</v>
      </c>
      <c r="C9" s="123"/>
      <c r="D9" s="114"/>
      <c r="E9" s="124"/>
      <c r="F9" s="125"/>
      <c r="G9" s="115"/>
      <c r="H9" s="115"/>
      <c r="I9" s="115"/>
      <c r="J9" s="117"/>
      <c r="K9" s="100"/>
    </row>
    <row r="10" spans="1:11" ht="17.25" customHeight="1" x14ac:dyDescent="0.25">
      <c r="A10" s="147"/>
      <c r="B10" s="59"/>
      <c r="C10" s="49"/>
      <c r="D10" s="28"/>
      <c r="E10" s="94"/>
      <c r="F10" s="94"/>
      <c r="G10" s="88"/>
      <c r="H10" s="26"/>
      <c r="I10" s="26"/>
      <c r="J10" s="33"/>
      <c r="K10" s="100"/>
    </row>
    <row r="11" spans="1:11" ht="17.25" customHeight="1" thickBot="1" x14ac:dyDescent="0.3">
      <c r="A11" s="148"/>
      <c r="B11" s="153"/>
      <c r="C11" s="133"/>
      <c r="D11" s="65"/>
      <c r="E11" s="127"/>
      <c r="F11" s="127"/>
      <c r="G11" s="128"/>
      <c r="H11" s="63"/>
      <c r="I11" s="63"/>
      <c r="J11" s="66"/>
      <c r="K11" s="100"/>
    </row>
    <row r="12" spans="1:11" ht="19.5" customHeight="1" x14ac:dyDescent="0.25">
      <c r="A12" s="109" t="s">
        <v>75</v>
      </c>
      <c r="B12" s="56" t="s">
        <v>23</v>
      </c>
      <c r="C12" s="119" t="s">
        <v>91</v>
      </c>
      <c r="D12" s="120" t="s">
        <v>65</v>
      </c>
      <c r="E12" s="121">
        <v>60</v>
      </c>
      <c r="F12" s="188">
        <v>12</v>
      </c>
      <c r="G12" s="121">
        <v>7.2</v>
      </c>
      <c r="H12" s="121">
        <v>0.28799999999999998</v>
      </c>
      <c r="I12" s="121">
        <v>3.5999999999999997E-2</v>
      </c>
      <c r="J12" s="122">
        <v>0.9</v>
      </c>
    </row>
    <row r="13" spans="1:11" ht="19.5" customHeight="1" x14ac:dyDescent="0.25">
      <c r="A13" s="36"/>
      <c r="B13" s="59" t="s">
        <v>76</v>
      </c>
      <c r="C13" s="46" t="s">
        <v>48</v>
      </c>
      <c r="D13" s="54" t="s">
        <v>49</v>
      </c>
      <c r="E13" s="55">
        <v>200</v>
      </c>
      <c r="F13" s="52">
        <v>15</v>
      </c>
      <c r="G13" s="26">
        <v>82</v>
      </c>
      <c r="H13" s="26">
        <v>1.45</v>
      </c>
      <c r="I13" s="26">
        <v>3.93</v>
      </c>
      <c r="J13" s="33">
        <v>100.2</v>
      </c>
    </row>
    <row r="14" spans="1:11" ht="19.5" customHeight="1" x14ac:dyDescent="0.25">
      <c r="A14" s="36"/>
      <c r="B14" s="59" t="s">
        <v>77</v>
      </c>
      <c r="C14" s="164" t="s">
        <v>18</v>
      </c>
      <c r="D14" s="165" t="s">
        <v>19</v>
      </c>
      <c r="E14" s="195">
        <v>200</v>
      </c>
      <c r="F14" s="52">
        <v>44</v>
      </c>
      <c r="G14" s="166">
        <v>589.05999999999995</v>
      </c>
      <c r="H14" s="166">
        <v>31.72</v>
      </c>
      <c r="I14" s="166">
        <v>26.56</v>
      </c>
      <c r="J14" s="167">
        <v>55.76</v>
      </c>
    </row>
    <row r="15" spans="1:11" ht="19.5" customHeight="1" x14ac:dyDescent="0.25">
      <c r="A15" s="36"/>
      <c r="B15" s="60" t="s">
        <v>78</v>
      </c>
      <c r="C15" s="26" t="s">
        <v>20</v>
      </c>
      <c r="D15" s="54" t="s">
        <v>21</v>
      </c>
      <c r="E15" s="55">
        <v>200</v>
      </c>
      <c r="F15" s="52">
        <v>8</v>
      </c>
      <c r="G15" s="26">
        <v>99</v>
      </c>
      <c r="H15" s="26">
        <v>0.18</v>
      </c>
      <c r="I15" s="26">
        <v>0.18</v>
      </c>
      <c r="J15" s="33">
        <v>20.07</v>
      </c>
    </row>
    <row r="16" spans="1:11" ht="19.5" customHeight="1" x14ac:dyDescent="0.25">
      <c r="A16" s="36"/>
      <c r="B16" s="60" t="s">
        <v>79</v>
      </c>
      <c r="C16" s="26"/>
      <c r="D16" s="54" t="s">
        <v>15</v>
      </c>
      <c r="E16" s="55">
        <v>30</v>
      </c>
      <c r="F16" s="48">
        <v>2</v>
      </c>
      <c r="G16" s="26">
        <v>31.92</v>
      </c>
      <c r="H16" s="26">
        <v>0.94799999999999995</v>
      </c>
      <c r="I16" s="26">
        <v>0.12</v>
      </c>
      <c r="J16" s="33">
        <v>5.7960000000000003</v>
      </c>
    </row>
    <row r="17" spans="1:10" ht="19.5" customHeight="1" thickBot="1" x14ac:dyDescent="0.3">
      <c r="A17" s="43"/>
      <c r="B17" s="62" t="s">
        <v>79</v>
      </c>
      <c r="C17" s="63"/>
      <c r="D17" s="64" t="s">
        <v>22</v>
      </c>
      <c r="E17" s="118">
        <v>30</v>
      </c>
      <c r="F17" s="189">
        <v>2</v>
      </c>
      <c r="G17" s="230">
        <v>77.400000000000006</v>
      </c>
      <c r="H17" s="230">
        <v>2.5499999999999998</v>
      </c>
      <c r="I17" s="230">
        <v>0.99</v>
      </c>
      <c r="J17" s="231">
        <v>12.75</v>
      </c>
    </row>
    <row r="18" spans="1:10" ht="19.5" customHeight="1" x14ac:dyDescent="0.25"/>
  </sheetData>
  <sheetProtection selectLockedCells="1" selectUnlockedCells="1"/>
  <mergeCells count="1">
    <mergeCell ref="C3:D3"/>
  </mergeCells>
  <phoneticPr fontId="29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9"/>
  <sheetViews>
    <sheetView workbookViewId="0">
      <selection activeCell="N11" sqref="N11"/>
    </sheetView>
  </sheetViews>
  <sheetFormatPr defaultRowHeight="15" x14ac:dyDescent="0.25"/>
  <cols>
    <col min="2" max="2" width="27.7109375" customWidth="1"/>
    <col min="3" max="3" width="11.42578125" style="1" customWidth="1"/>
    <col min="4" max="4" width="35.140625" customWidth="1"/>
    <col min="5" max="6" width="8.85546875" customWidth="1"/>
    <col min="7" max="7" width="15.28515625" customWidth="1"/>
  </cols>
  <sheetData>
    <row r="1" spans="1:10" ht="15" customHeight="1" x14ac:dyDescent="0.25">
      <c r="C1" s="18"/>
      <c r="D1" s="19"/>
      <c r="E1" s="19"/>
      <c r="F1" s="20"/>
      <c r="G1" s="19"/>
      <c r="H1" s="19"/>
      <c r="I1" s="19"/>
      <c r="J1" s="19"/>
    </row>
    <row r="2" spans="1:10" ht="12.6" customHeight="1" thickBot="1" x14ac:dyDescent="0.3">
      <c r="C2" s="273" t="s">
        <v>100</v>
      </c>
      <c r="D2" s="273"/>
      <c r="E2" t="s">
        <v>0</v>
      </c>
      <c r="F2" s="161"/>
      <c r="G2" s="5"/>
      <c r="H2" t="s">
        <v>1</v>
      </c>
      <c r="I2" s="5"/>
      <c r="J2" s="5"/>
    </row>
    <row r="3" spans="1:10" ht="27.6" customHeight="1" thickBot="1" x14ac:dyDescent="0.3">
      <c r="A3" s="39" t="s">
        <v>71</v>
      </c>
      <c r="B3" s="266" t="s">
        <v>2</v>
      </c>
      <c r="C3" s="267" t="s">
        <v>3</v>
      </c>
      <c r="D3" s="267" t="s">
        <v>4</v>
      </c>
      <c r="E3" s="267" t="s">
        <v>5</v>
      </c>
      <c r="F3" s="268" t="s">
        <v>6</v>
      </c>
      <c r="G3" s="269" t="s">
        <v>7</v>
      </c>
      <c r="H3" s="269" t="s">
        <v>8</v>
      </c>
      <c r="I3" s="269" t="s">
        <v>9</v>
      </c>
      <c r="J3" s="270" t="s">
        <v>10</v>
      </c>
    </row>
    <row r="4" spans="1:10" s="22" customFormat="1" ht="17.45" customHeight="1" x14ac:dyDescent="0.25">
      <c r="A4" s="84" t="s">
        <v>72</v>
      </c>
      <c r="B4" s="142" t="s">
        <v>81</v>
      </c>
      <c r="C4" s="187" t="s">
        <v>43</v>
      </c>
      <c r="D4" s="235" t="s">
        <v>63</v>
      </c>
      <c r="E4" s="121">
        <v>160</v>
      </c>
      <c r="F4" s="264">
        <v>29</v>
      </c>
      <c r="G4" s="265">
        <f>463.3/0.15*0.16</f>
        <v>494.18666666666672</v>
      </c>
      <c r="H4" s="265">
        <f>23.9/0.15*0.16</f>
        <v>25.493333333333336</v>
      </c>
      <c r="I4" s="265">
        <f>39.2/0.15*0.16</f>
        <v>41.81333333333334</v>
      </c>
      <c r="J4" s="265">
        <f>3.4/0.15*0.16</f>
        <v>3.6266666666666669</v>
      </c>
    </row>
    <row r="5" spans="1:10" ht="17.25" customHeight="1" x14ac:dyDescent="0.25">
      <c r="A5" s="44"/>
      <c r="B5" s="60" t="s">
        <v>80</v>
      </c>
      <c r="C5" s="26" t="s">
        <v>34</v>
      </c>
      <c r="D5" s="54" t="s">
        <v>35</v>
      </c>
      <c r="E5" s="55">
        <v>200</v>
      </c>
      <c r="F5" s="88">
        <v>7</v>
      </c>
      <c r="G5" s="26">
        <v>26.6</v>
      </c>
      <c r="H5" s="26">
        <v>0.19</v>
      </c>
      <c r="I5" s="26">
        <v>0</v>
      </c>
      <c r="J5" s="33">
        <v>13.3</v>
      </c>
    </row>
    <row r="6" spans="1:10" ht="17.25" customHeight="1" x14ac:dyDescent="0.25">
      <c r="A6" s="44"/>
      <c r="B6" s="60" t="s">
        <v>79</v>
      </c>
      <c r="C6" s="28"/>
      <c r="D6" s="54" t="s">
        <v>47</v>
      </c>
      <c r="E6" s="55">
        <v>30</v>
      </c>
      <c r="F6" s="88">
        <v>2</v>
      </c>
      <c r="G6" s="26">
        <v>31.92</v>
      </c>
      <c r="H6" s="26">
        <v>0.94799999999999995</v>
      </c>
      <c r="I6" s="26">
        <v>0.12</v>
      </c>
      <c r="J6" s="33">
        <v>5.7960000000000003</v>
      </c>
    </row>
    <row r="7" spans="1:10" s="23" customFormat="1" ht="17.25" customHeight="1" x14ac:dyDescent="0.25">
      <c r="A7" s="89"/>
      <c r="B7" s="85"/>
      <c r="C7" s="220" t="s">
        <v>89</v>
      </c>
      <c r="D7" s="253" t="s">
        <v>26</v>
      </c>
      <c r="E7" s="254">
        <v>15</v>
      </c>
      <c r="F7" s="255">
        <v>15</v>
      </c>
      <c r="G7" s="256">
        <v>54.6</v>
      </c>
      <c r="H7" s="256">
        <v>3.48</v>
      </c>
      <c r="I7" s="256">
        <v>4.42</v>
      </c>
      <c r="J7" s="257"/>
    </row>
    <row r="8" spans="1:10" s="23" customFormat="1" ht="17.25" customHeight="1" x14ac:dyDescent="0.25">
      <c r="A8" s="89"/>
      <c r="B8" s="248"/>
      <c r="C8" s="228" t="s">
        <v>90</v>
      </c>
      <c r="D8" s="258" t="s">
        <v>27</v>
      </c>
      <c r="E8" s="259">
        <v>20</v>
      </c>
      <c r="F8" s="260">
        <v>20</v>
      </c>
      <c r="G8" s="261">
        <v>150</v>
      </c>
      <c r="H8" s="261"/>
      <c r="I8" s="261">
        <v>16.399999999999999</v>
      </c>
      <c r="J8" s="262">
        <v>0.2</v>
      </c>
    </row>
    <row r="9" spans="1:10" s="22" customFormat="1" ht="17.25" customHeight="1" thickBot="1" x14ac:dyDescent="0.3">
      <c r="A9" s="90"/>
      <c r="B9" s="34"/>
      <c r="C9" s="249" t="s">
        <v>12</v>
      </c>
      <c r="D9" s="250" t="s">
        <v>44</v>
      </c>
      <c r="E9" s="249">
        <v>50</v>
      </c>
      <c r="F9" s="251">
        <v>10</v>
      </c>
      <c r="G9" s="251">
        <v>67</v>
      </c>
      <c r="H9" s="251">
        <v>0.77500000000000002</v>
      </c>
      <c r="I9" s="251">
        <v>0.05</v>
      </c>
      <c r="J9" s="252">
        <v>1.625</v>
      </c>
    </row>
    <row r="10" spans="1:10" ht="17.25" customHeight="1" x14ac:dyDescent="0.25">
      <c r="A10" s="129" t="s">
        <v>73</v>
      </c>
      <c r="B10" s="71" t="s">
        <v>74</v>
      </c>
      <c r="C10" s="95"/>
      <c r="D10" s="72"/>
      <c r="E10" s="184"/>
      <c r="F10" s="73"/>
      <c r="G10" s="74"/>
      <c r="H10" s="74"/>
      <c r="I10" s="74"/>
      <c r="J10" s="75"/>
    </row>
    <row r="11" spans="1:10" ht="17.25" customHeight="1" x14ac:dyDescent="0.25">
      <c r="A11" s="36"/>
      <c r="B11" s="76"/>
      <c r="C11" s="96"/>
      <c r="D11" s="40"/>
      <c r="E11" s="40"/>
      <c r="F11" s="41"/>
      <c r="G11" s="42"/>
      <c r="H11" s="42"/>
      <c r="I11" s="42"/>
      <c r="J11" s="77"/>
    </row>
    <row r="12" spans="1:10" ht="17.25" customHeight="1" thickBot="1" x14ac:dyDescent="0.3">
      <c r="A12" s="43"/>
      <c r="B12" s="78"/>
      <c r="C12" s="97"/>
      <c r="D12" s="79"/>
      <c r="E12" s="79"/>
      <c r="F12" s="80"/>
      <c r="G12" s="81"/>
      <c r="H12" s="81"/>
      <c r="I12" s="81"/>
      <c r="J12" s="82"/>
    </row>
    <row r="13" spans="1:10" ht="17.25" customHeight="1" x14ac:dyDescent="0.25">
      <c r="A13" s="83" t="s">
        <v>75</v>
      </c>
      <c r="B13" s="56" t="s">
        <v>23</v>
      </c>
      <c r="C13" s="119" t="s">
        <v>91</v>
      </c>
      <c r="D13" s="120" t="s">
        <v>66</v>
      </c>
      <c r="E13" s="121">
        <v>60</v>
      </c>
      <c r="F13" s="188">
        <v>12</v>
      </c>
      <c r="G13" s="121">
        <v>2.4</v>
      </c>
      <c r="H13" s="121">
        <v>0.14399999999999999</v>
      </c>
      <c r="I13" s="121">
        <v>1.7999999999999999E-2</v>
      </c>
      <c r="J13" s="122">
        <v>0.45</v>
      </c>
    </row>
    <row r="14" spans="1:10" ht="17.25" customHeight="1" x14ac:dyDescent="0.25">
      <c r="A14" s="44"/>
      <c r="B14" s="59" t="s">
        <v>76</v>
      </c>
      <c r="C14" s="46" t="s">
        <v>48</v>
      </c>
      <c r="D14" s="47" t="s">
        <v>55</v>
      </c>
      <c r="E14" s="46">
        <v>200</v>
      </c>
      <c r="F14" s="48">
        <v>15</v>
      </c>
      <c r="G14" s="27">
        <v>72.599999999999994</v>
      </c>
      <c r="H14" s="27">
        <v>1.58</v>
      </c>
      <c r="I14" s="27">
        <v>2.19</v>
      </c>
      <c r="J14" s="31">
        <v>11.66</v>
      </c>
    </row>
    <row r="15" spans="1:10" ht="26.45" customHeight="1" x14ac:dyDescent="0.25">
      <c r="A15" s="44"/>
      <c r="B15" s="59" t="s">
        <v>77</v>
      </c>
      <c r="C15" s="26" t="s">
        <v>56</v>
      </c>
      <c r="D15" s="229" t="s">
        <v>94</v>
      </c>
      <c r="E15" s="55">
        <v>140</v>
      </c>
      <c r="F15" s="48">
        <v>37</v>
      </c>
      <c r="G15" s="28">
        <f>360+40.26</f>
        <v>400.26</v>
      </c>
      <c r="H15" s="28">
        <v>13.3</v>
      </c>
      <c r="I15" s="28">
        <v>14.75</v>
      </c>
      <c r="J15" s="32">
        <v>17.559999999999999</v>
      </c>
    </row>
    <row r="16" spans="1:10" ht="17.25" customHeight="1" x14ac:dyDescent="0.25">
      <c r="A16" s="44"/>
      <c r="B16" s="59" t="s">
        <v>11</v>
      </c>
      <c r="C16" s="28" t="s">
        <v>12</v>
      </c>
      <c r="D16" s="50" t="s">
        <v>95</v>
      </c>
      <c r="E16" s="28">
        <v>160</v>
      </c>
      <c r="F16" s="48">
        <v>10</v>
      </c>
      <c r="G16" s="26">
        <v>245.81</v>
      </c>
      <c r="H16" s="26">
        <v>7.46</v>
      </c>
      <c r="I16" s="26">
        <v>5.61</v>
      </c>
      <c r="J16" s="33">
        <v>35.840000000000003</v>
      </c>
    </row>
    <row r="17" spans="1:10" ht="17.25" customHeight="1" x14ac:dyDescent="0.25">
      <c r="A17" s="44"/>
      <c r="B17" s="60" t="s">
        <v>78</v>
      </c>
      <c r="C17" s="52" t="s">
        <v>32</v>
      </c>
      <c r="D17" s="53" t="s">
        <v>33</v>
      </c>
      <c r="E17" s="195">
        <v>200</v>
      </c>
      <c r="F17" s="48">
        <v>5</v>
      </c>
      <c r="G17" s="52">
        <v>94.2</v>
      </c>
      <c r="H17" s="52">
        <v>0.04</v>
      </c>
      <c r="I17" s="52"/>
      <c r="J17" s="61">
        <v>24.76</v>
      </c>
    </row>
    <row r="18" spans="1:10" ht="17.25" customHeight="1" x14ac:dyDescent="0.25">
      <c r="A18" s="44"/>
      <c r="B18" s="60" t="s">
        <v>79</v>
      </c>
      <c r="C18" s="26"/>
      <c r="D18" s="54" t="s">
        <v>15</v>
      </c>
      <c r="E18" s="55">
        <v>30</v>
      </c>
      <c r="F18" s="48">
        <v>2</v>
      </c>
      <c r="G18" s="26">
        <v>31.92</v>
      </c>
      <c r="H18" s="26">
        <v>0.94799999999999995</v>
      </c>
      <c r="I18" s="26">
        <v>0.12</v>
      </c>
      <c r="J18" s="33">
        <v>5.7960000000000003</v>
      </c>
    </row>
    <row r="19" spans="1:10" ht="17.25" customHeight="1" thickBot="1" x14ac:dyDescent="0.3">
      <c r="A19" s="45"/>
      <c r="B19" s="62" t="s">
        <v>79</v>
      </c>
      <c r="C19" s="63"/>
      <c r="D19" s="64" t="s">
        <v>22</v>
      </c>
      <c r="E19" s="65">
        <v>30</v>
      </c>
      <c r="F19" s="189">
        <v>2</v>
      </c>
      <c r="G19" s="230">
        <v>77.400000000000006</v>
      </c>
      <c r="H19" s="230">
        <v>2.5499999999999998</v>
      </c>
      <c r="I19" s="230">
        <v>0.99</v>
      </c>
      <c r="J19" s="231">
        <v>12.75</v>
      </c>
    </row>
  </sheetData>
  <sheetProtection selectLockedCells="1" selectUnlockedCells="1"/>
  <mergeCells count="1">
    <mergeCell ref="C2:D2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20"/>
  <sheetViews>
    <sheetView workbookViewId="0">
      <selection activeCell="F5" sqref="F5:F9"/>
    </sheetView>
  </sheetViews>
  <sheetFormatPr defaultRowHeight="15" x14ac:dyDescent="0.25"/>
  <cols>
    <col min="2" max="2" width="27.5703125" customWidth="1"/>
    <col min="3" max="3" width="8.85546875" style="1" customWidth="1"/>
    <col min="4" max="4" width="36.42578125" customWidth="1"/>
    <col min="5" max="6" width="8.85546875" customWidth="1"/>
    <col min="7" max="7" width="12.28515625" customWidth="1"/>
  </cols>
  <sheetData>
    <row r="3" spans="1:11" ht="12.6" customHeight="1" thickBot="1" x14ac:dyDescent="0.3">
      <c r="C3" s="271" t="s">
        <v>100</v>
      </c>
      <c r="D3" s="271"/>
      <c r="E3" s="2" t="s">
        <v>0</v>
      </c>
      <c r="F3" s="3"/>
      <c r="G3" s="4"/>
      <c r="H3" t="s">
        <v>1</v>
      </c>
      <c r="I3" s="5"/>
      <c r="J3" s="5"/>
      <c r="K3" s="5"/>
    </row>
    <row r="4" spans="1:11" ht="38.25" customHeight="1" thickBot="1" x14ac:dyDescent="0.3">
      <c r="A4" s="99" t="s">
        <v>71</v>
      </c>
      <c r="B4" s="67" t="s">
        <v>2</v>
      </c>
      <c r="C4" s="7" t="s">
        <v>3</v>
      </c>
      <c r="D4" s="7" t="s">
        <v>4</v>
      </c>
      <c r="E4" s="7" t="s">
        <v>5</v>
      </c>
      <c r="F4" s="168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ht="34.5" customHeight="1" x14ac:dyDescent="0.25">
      <c r="A5" s="135" t="s">
        <v>72</v>
      </c>
      <c r="B5" s="56" t="s">
        <v>81</v>
      </c>
      <c r="C5" s="113" t="s">
        <v>61</v>
      </c>
      <c r="D5" s="163" t="s">
        <v>60</v>
      </c>
      <c r="E5" s="124">
        <v>240</v>
      </c>
      <c r="F5" s="125">
        <v>39</v>
      </c>
      <c r="G5" s="202">
        <v>246.4</v>
      </c>
      <c r="H5" s="29">
        <v>30.58</v>
      </c>
      <c r="I5" s="29">
        <v>21.12</v>
      </c>
      <c r="J5" s="30">
        <v>11.22</v>
      </c>
    </row>
    <row r="6" spans="1:11" ht="19.5" customHeight="1" x14ac:dyDescent="0.25">
      <c r="A6" s="89"/>
      <c r="B6" s="60" t="s">
        <v>80</v>
      </c>
      <c r="C6" s="27" t="s">
        <v>45</v>
      </c>
      <c r="D6" s="86" t="s">
        <v>46</v>
      </c>
      <c r="E6" s="87">
        <v>200</v>
      </c>
      <c r="F6" s="27">
        <v>12</v>
      </c>
      <c r="G6" s="27">
        <v>109</v>
      </c>
      <c r="H6" s="27">
        <v>2.8</v>
      </c>
      <c r="I6" s="27">
        <v>1.75</v>
      </c>
      <c r="J6" s="31">
        <v>24.35</v>
      </c>
    </row>
    <row r="7" spans="1:11" ht="19.5" customHeight="1" x14ac:dyDescent="0.25">
      <c r="A7" s="44"/>
      <c r="B7" s="60" t="s">
        <v>79</v>
      </c>
      <c r="C7" s="26"/>
      <c r="D7" s="54" t="s">
        <v>15</v>
      </c>
      <c r="E7" s="55">
        <v>30</v>
      </c>
      <c r="F7" s="26">
        <v>2</v>
      </c>
      <c r="G7" s="26">
        <v>31.92</v>
      </c>
      <c r="H7" s="26">
        <v>0.94799999999999995</v>
      </c>
      <c r="I7" s="26">
        <v>0.12</v>
      </c>
      <c r="J7" s="33">
        <v>5.7960000000000003</v>
      </c>
    </row>
    <row r="8" spans="1:11" ht="19.5" customHeight="1" x14ac:dyDescent="0.25">
      <c r="A8" s="44"/>
      <c r="B8" s="150"/>
      <c r="C8" s="220" t="s">
        <v>89</v>
      </c>
      <c r="D8" s="112" t="s">
        <v>26</v>
      </c>
      <c r="E8" s="55">
        <v>20</v>
      </c>
      <c r="F8" s="26">
        <v>20</v>
      </c>
      <c r="G8" s="28">
        <v>72.8</v>
      </c>
      <c r="H8" s="28">
        <v>4.6399999999999997</v>
      </c>
      <c r="I8" s="28">
        <v>5.9</v>
      </c>
      <c r="J8" s="32"/>
    </row>
    <row r="9" spans="1:11" ht="19.5" customHeight="1" thickBot="1" x14ac:dyDescent="0.3">
      <c r="A9" s="45"/>
      <c r="B9" s="137"/>
      <c r="C9" s="219" t="s">
        <v>90</v>
      </c>
      <c r="D9" s="138" t="s">
        <v>27</v>
      </c>
      <c r="E9" s="55">
        <v>10</v>
      </c>
      <c r="F9" s="26">
        <v>10</v>
      </c>
      <c r="G9" s="28">
        <v>75</v>
      </c>
      <c r="H9" s="28"/>
      <c r="I9" s="28">
        <v>8.1999999999999993</v>
      </c>
      <c r="J9" s="32">
        <v>0.1</v>
      </c>
    </row>
    <row r="10" spans="1:11" ht="17.25" customHeight="1" x14ac:dyDescent="0.25">
      <c r="A10" s="146" t="s">
        <v>73</v>
      </c>
      <c r="B10" s="56" t="s">
        <v>74</v>
      </c>
      <c r="C10" s="123"/>
      <c r="D10" s="114"/>
      <c r="E10" s="124"/>
      <c r="F10" s="125"/>
      <c r="G10" s="115"/>
      <c r="H10" s="115"/>
      <c r="I10" s="115"/>
      <c r="J10" s="117"/>
      <c r="K10" s="100"/>
    </row>
    <row r="11" spans="1:11" ht="17.25" customHeight="1" x14ac:dyDescent="0.25">
      <c r="A11" s="147"/>
      <c r="B11" s="59"/>
      <c r="C11" s="209"/>
      <c r="D11" s="28"/>
      <c r="E11" s="94"/>
      <c r="F11" s="94"/>
      <c r="G11" s="88"/>
      <c r="H11" s="26"/>
      <c r="I11" s="26"/>
      <c r="J11" s="33"/>
      <c r="K11" s="100"/>
    </row>
    <row r="12" spans="1:11" ht="17.25" customHeight="1" thickBot="1" x14ac:dyDescent="0.3">
      <c r="A12" s="148"/>
      <c r="B12" s="126"/>
      <c r="C12" s="222"/>
      <c r="D12" s="154"/>
      <c r="E12" s="155"/>
      <c r="F12" s="155"/>
      <c r="G12" s="156"/>
      <c r="H12" s="157"/>
      <c r="I12" s="157"/>
      <c r="J12" s="158"/>
      <c r="K12" s="100"/>
    </row>
    <row r="13" spans="1:11" ht="19.5" customHeight="1" x14ac:dyDescent="0.25">
      <c r="A13" s="107" t="s">
        <v>75</v>
      </c>
      <c r="B13" s="176" t="s">
        <v>23</v>
      </c>
      <c r="C13" s="119" t="s">
        <v>91</v>
      </c>
      <c r="D13" s="171" t="s">
        <v>66</v>
      </c>
      <c r="E13" s="124">
        <v>60</v>
      </c>
      <c r="F13" s="116">
        <v>12</v>
      </c>
      <c r="G13" s="115">
        <v>2.4</v>
      </c>
      <c r="H13" s="115">
        <v>0.14399999999999999</v>
      </c>
      <c r="I13" s="115">
        <v>1.7999999999999999E-2</v>
      </c>
      <c r="J13" s="117">
        <v>0.45</v>
      </c>
    </row>
    <row r="14" spans="1:11" ht="19.5" customHeight="1" x14ac:dyDescent="0.25">
      <c r="A14" s="44"/>
      <c r="B14" s="177" t="s">
        <v>76</v>
      </c>
      <c r="C14" s="211" t="s">
        <v>36</v>
      </c>
      <c r="D14" s="172" t="s">
        <v>37</v>
      </c>
      <c r="E14" s="87">
        <v>200</v>
      </c>
      <c r="F14" s="27">
        <v>15</v>
      </c>
      <c r="G14" s="27">
        <v>107.8</v>
      </c>
      <c r="H14" s="27">
        <v>4.3899999999999997</v>
      </c>
      <c r="I14" s="27">
        <v>4.22</v>
      </c>
      <c r="J14" s="31">
        <v>13.06</v>
      </c>
    </row>
    <row r="15" spans="1:11" ht="19.5" customHeight="1" x14ac:dyDescent="0.25">
      <c r="A15" s="44"/>
      <c r="B15" s="177" t="s">
        <v>77</v>
      </c>
      <c r="C15" s="180" t="s">
        <v>38</v>
      </c>
      <c r="D15" s="173" t="s">
        <v>62</v>
      </c>
      <c r="E15" s="87">
        <v>90</v>
      </c>
      <c r="F15" s="27">
        <v>35</v>
      </c>
      <c r="G15" s="26">
        <v>120.38</v>
      </c>
      <c r="H15" s="26">
        <v>11.97</v>
      </c>
      <c r="I15" s="26">
        <v>4.2300000000000004</v>
      </c>
      <c r="J15" s="33">
        <v>8.6199999999999992</v>
      </c>
    </row>
    <row r="16" spans="1:11" ht="19.5" customHeight="1" x14ac:dyDescent="0.25">
      <c r="A16" s="44"/>
      <c r="B16" s="178" t="s">
        <v>82</v>
      </c>
      <c r="C16" s="180" t="s">
        <v>52</v>
      </c>
      <c r="D16" s="173" t="s">
        <v>69</v>
      </c>
      <c r="E16" s="55">
        <v>160</v>
      </c>
      <c r="F16" s="52">
        <v>7</v>
      </c>
      <c r="G16" s="170">
        <f>315.17/0.15*0.16</f>
        <v>336.18133333333338</v>
      </c>
      <c r="H16" s="170">
        <f>5.51/0.15*0.16</f>
        <v>5.8773333333333335</v>
      </c>
      <c r="I16" s="170">
        <f>8.13/0.15*0.16</f>
        <v>8.6720000000000024</v>
      </c>
      <c r="J16" s="170">
        <f>55.01/0.15*0.16</f>
        <v>58.677333333333337</v>
      </c>
    </row>
    <row r="17" spans="1:10" ht="19.5" customHeight="1" x14ac:dyDescent="0.25">
      <c r="A17" s="44"/>
      <c r="B17" s="178" t="s">
        <v>78</v>
      </c>
      <c r="C17" s="181" t="s">
        <v>92</v>
      </c>
      <c r="D17" s="174" t="s">
        <v>53</v>
      </c>
      <c r="E17" s="55">
        <v>200</v>
      </c>
      <c r="F17" s="52">
        <v>10</v>
      </c>
      <c r="G17" s="28">
        <v>100.8</v>
      </c>
      <c r="H17" s="28">
        <v>1.08</v>
      </c>
      <c r="I17" s="28"/>
      <c r="J17" s="32">
        <v>25.74</v>
      </c>
    </row>
    <row r="18" spans="1:10" ht="19.5" customHeight="1" x14ac:dyDescent="0.25">
      <c r="A18" s="44"/>
      <c r="B18" s="178" t="s">
        <v>79</v>
      </c>
      <c r="C18" s="180"/>
      <c r="D18" s="173" t="s">
        <v>15</v>
      </c>
      <c r="E18" s="55">
        <v>30</v>
      </c>
      <c r="F18" s="48">
        <v>2</v>
      </c>
      <c r="G18" s="26">
        <v>31.92</v>
      </c>
      <c r="H18" s="26">
        <v>0.94799999999999995</v>
      </c>
      <c r="I18" s="26">
        <v>0.12</v>
      </c>
      <c r="J18" s="33">
        <v>5.7960000000000003</v>
      </c>
    </row>
    <row r="19" spans="1:10" ht="19.5" customHeight="1" thickBot="1" x14ac:dyDescent="0.3">
      <c r="A19" s="45"/>
      <c r="B19" s="179" t="s">
        <v>79</v>
      </c>
      <c r="C19" s="212"/>
      <c r="D19" s="175" t="s">
        <v>22</v>
      </c>
      <c r="E19" s="118">
        <v>30</v>
      </c>
      <c r="F19" s="189">
        <v>2</v>
      </c>
      <c r="G19" s="230">
        <v>77.400000000000006</v>
      </c>
      <c r="H19" s="230">
        <v>2.5499999999999998</v>
      </c>
      <c r="I19" s="230">
        <v>0.99</v>
      </c>
      <c r="J19" s="231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honeticPr fontId="29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"/>
  <sheetViews>
    <sheetView workbookViewId="0">
      <selection activeCell="F5" sqref="F5:F8"/>
    </sheetView>
  </sheetViews>
  <sheetFormatPr defaultRowHeight="15" x14ac:dyDescent="0.25"/>
  <cols>
    <col min="2" max="2" width="24.7109375" customWidth="1"/>
    <col min="3" max="3" width="9.5703125" style="1" customWidth="1"/>
    <col min="4" max="4" width="30.42578125" customWidth="1"/>
    <col min="5" max="5" width="8.85546875" customWidth="1"/>
    <col min="6" max="6" width="9.28515625" customWidth="1"/>
    <col min="7" max="7" width="14.28515625" customWidth="1"/>
  </cols>
  <sheetData>
    <row r="3" spans="1:11" ht="12.6" customHeight="1" thickBot="1" x14ac:dyDescent="0.3">
      <c r="C3" s="271" t="s">
        <v>100</v>
      </c>
      <c r="D3" s="271"/>
      <c r="E3" t="s">
        <v>0</v>
      </c>
      <c r="F3" s="161"/>
      <c r="G3" s="4"/>
      <c r="H3" t="s">
        <v>1</v>
      </c>
      <c r="I3" s="5"/>
      <c r="J3" s="5"/>
      <c r="K3" s="5"/>
    </row>
    <row r="4" spans="1:11" ht="38.25" customHeight="1" thickBot="1" x14ac:dyDescent="0.3">
      <c r="A4" s="239" t="s">
        <v>71</v>
      </c>
      <c r="B4" s="240" t="s">
        <v>2</v>
      </c>
      <c r="C4" s="241" t="s">
        <v>3</v>
      </c>
      <c r="D4" s="241" t="s">
        <v>4</v>
      </c>
      <c r="E4" s="241" t="s">
        <v>5</v>
      </c>
      <c r="F4" s="242" t="s">
        <v>6</v>
      </c>
      <c r="G4" s="243" t="s">
        <v>7</v>
      </c>
      <c r="H4" s="243" t="s">
        <v>8</v>
      </c>
      <c r="I4" s="243" t="s">
        <v>9</v>
      </c>
      <c r="J4" s="244" t="s">
        <v>10</v>
      </c>
      <c r="K4" s="10"/>
    </row>
    <row r="5" spans="1:11" ht="28.5" customHeight="1" x14ac:dyDescent="0.25">
      <c r="A5" s="232" t="s">
        <v>72</v>
      </c>
      <c r="B5" s="233" t="s">
        <v>81</v>
      </c>
      <c r="C5" s="234" t="s">
        <v>54</v>
      </c>
      <c r="D5" s="235" t="s">
        <v>70</v>
      </c>
      <c r="E5" s="236">
        <v>250</v>
      </c>
      <c r="F5" s="237">
        <v>39</v>
      </c>
      <c r="G5" s="234">
        <v>325</v>
      </c>
      <c r="H5" s="234">
        <v>3.6749999999999998</v>
      </c>
      <c r="I5" s="234">
        <v>4.82</v>
      </c>
      <c r="J5" s="238">
        <v>44.02</v>
      </c>
    </row>
    <row r="6" spans="1:11" ht="19.5" customHeight="1" x14ac:dyDescent="0.25">
      <c r="A6" s="162"/>
      <c r="B6" s="51" t="s">
        <v>80</v>
      </c>
      <c r="C6" s="26" t="s">
        <v>34</v>
      </c>
      <c r="D6" s="54" t="s">
        <v>35</v>
      </c>
      <c r="E6" s="55">
        <v>200</v>
      </c>
      <c r="F6" s="26">
        <v>7</v>
      </c>
      <c r="G6" s="26">
        <v>26.6</v>
      </c>
      <c r="H6" s="26">
        <v>0.19</v>
      </c>
      <c r="I6" s="26">
        <v>0</v>
      </c>
      <c r="J6" s="33">
        <v>13.3</v>
      </c>
    </row>
    <row r="7" spans="1:11" ht="19.5" customHeight="1" x14ac:dyDescent="0.25">
      <c r="A7" s="59"/>
      <c r="B7" s="51" t="s">
        <v>79</v>
      </c>
      <c r="C7" s="28" t="s">
        <v>93</v>
      </c>
      <c r="D7" s="54" t="s">
        <v>84</v>
      </c>
      <c r="E7" s="55">
        <v>180</v>
      </c>
      <c r="F7" s="26">
        <v>27</v>
      </c>
      <c r="G7" s="26">
        <v>102.45</v>
      </c>
      <c r="H7" s="26">
        <f>0.948+0.67</f>
        <v>1.6179999999999999</v>
      </c>
      <c r="I7" s="26">
        <f>0.12+0.4</f>
        <v>0.52</v>
      </c>
      <c r="J7" s="33">
        <f>5.796+9.8</f>
        <v>15.596</v>
      </c>
    </row>
    <row r="8" spans="1:11" s="23" customFormat="1" ht="17.25" customHeight="1" thickBot="1" x14ac:dyDescent="0.3">
      <c r="A8" s="159"/>
      <c r="B8" s="227"/>
      <c r="C8" s="228" t="s">
        <v>89</v>
      </c>
      <c r="D8" s="120" t="s">
        <v>26</v>
      </c>
      <c r="E8" s="217">
        <v>10</v>
      </c>
      <c r="F8" s="199">
        <v>10</v>
      </c>
      <c r="G8" s="121">
        <v>36.4</v>
      </c>
      <c r="H8" s="121">
        <v>2.3199999999999998</v>
      </c>
      <c r="I8" s="121">
        <v>2.95</v>
      </c>
      <c r="J8" s="122"/>
    </row>
    <row r="9" spans="1:11" ht="17.25" customHeight="1" x14ac:dyDescent="0.25">
      <c r="A9" s="146" t="s">
        <v>73</v>
      </c>
      <c r="B9" s="56" t="s">
        <v>74</v>
      </c>
      <c r="C9" s="101"/>
      <c r="D9" s="102"/>
      <c r="E9" s="124"/>
      <c r="F9" s="125"/>
      <c r="G9" s="115"/>
      <c r="H9" s="115"/>
      <c r="I9" s="115"/>
      <c r="J9" s="117"/>
      <c r="K9" s="100"/>
    </row>
    <row r="10" spans="1:11" ht="17.25" customHeight="1" x14ac:dyDescent="0.25">
      <c r="A10" s="147"/>
      <c r="B10" s="59"/>
      <c r="C10" s="209"/>
      <c r="D10" s="28"/>
      <c r="E10" s="186"/>
      <c r="F10" s="185"/>
      <c r="G10" s="88"/>
      <c r="H10" s="26"/>
      <c r="I10" s="26"/>
      <c r="J10" s="33"/>
      <c r="K10" s="100"/>
    </row>
    <row r="11" spans="1:11" ht="17.25" customHeight="1" thickBot="1" x14ac:dyDescent="0.3">
      <c r="A11" s="148"/>
      <c r="B11" s="126"/>
      <c r="C11" s="222"/>
      <c r="D11" s="65"/>
      <c r="E11" s="127"/>
      <c r="F11" s="127"/>
      <c r="G11" s="128"/>
      <c r="H11" s="63"/>
      <c r="I11" s="63"/>
      <c r="J11" s="66"/>
      <c r="K11" s="100"/>
    </row>
    <row r="12" spans="1:11" ht="19.5" customHeight="1" x14ac:dyDescent="0.25">
      <c r="A12" s="107" t="s">
        <v>75</v>
      </c>
      <c r="B12" s="142" t="s">
        <v>23</v>
      </c>
      <c r="C12" s="119" t="s">
        <v>91</v>
      </c>
      <c r="D12" s="120" t="s">
        <v>66</v>
      </c>
      <c r="E12" s="121">
        <v>60</v>
      </c>
      <c r="F12" s="188">
        <v>12</v>
      </c>
      <c r="G12" s="121">
        <v>2.4</v>
      </c>
      <c r="H12" s="121">
        <v>0.14399999999999999</v>
      </c>
      <c r="I12" s="121">
        <v>1.7999999999999999E-2</v>
      </c>
      <c r="J12" s="122">
        <v>0.45</v>
      </c>
    </row>
    <row r="13" spans="1:11" ht="27.75" customHeight="1" x14ac:dyDescent="0.25">
      <c r="A13" s="44"/>
      <c r="B13" s="59" t="s">
        <v>76</v>
      </c>
      <c r="C13" s="226" t="s">
        <v>59</v>
      </c>
      <c r="D13" s="25" t="s">
        <v>58</v>
      </c>
      <c r="E13" s="87">
        <v>200</v>
      </c>
      <c r="F13" s="27">
        <v>15</v>
      </c>
      <c r="G13" s="24">
        <v>83.8</v>
      </c>
      <c r="H13" s="24">
        <v>2.15</v>
      </c>
      <c r="I13" s="24">
        <v>2.27</v>
      </c>
      <c r="J13" s="160">
        <v>13.82</v>
      </c>
    </row>
    <row r="14" spans="1:11" ht="19.5" customHeight="1" x14ac:dyDescent="0.25">
      <c r="A14" s="44"/>
      <c r="B14" s="59" t="s">
        <v>77</v>
      </c>
      <c r="C14" s="26" t="s">
        <v>30</v>
      </c>
      <c r="D14" s="54" t="s">
        <v>64</v>
      </c>
      <c r="E14" s="55">
        <v>90</v>
      </c>
      <c r="F14" s="26">
        <v>36</v>
      </c>
      <c r="G14" s="26">
        <v>253.12</v>
      </c>
      <c r="H14" s="26">
        <v>20.16</v>
      </c>
      <c r="I14" s="26">
        <v>16.399999999999999</v>
      </c>
      <c r="J14" s="33">
        <v>6.33</v>
      </c>
    </row>
    <row r="15" spans="1:11" ht="19.5" customHeight="1" x14ac:dyDescent="0.25">
      <c r="A15" s="44"/>
      <c r="B15" s="60" t="s">
        <v>82</v>
      </c>
      <c r="C15" s="28" t="s">
        <v>12</v>
      </c>
      <c r="D15" s="50" t="s">
        <v>95</v>
      </c>
      <c r="E15" s="55">
        <v>160</v>
      </c>
      <c r="F15" s="48">
        <v>10</v>
      </c>
      <c r="G15" s="26">
        <v>245.81</v>
      </c>
      <c r="H15" s="26">
        <v>7.46</v>
      </c>
      <c r="I15" s="26">
        <v>5.61</v>
      </c>
      <c r="J15" s="33">
        <v>35.840000000000003</v>
      </c>
    </row>
    <row r="16" spans="1:11" ht="19.5" customHeight="1" x14ac:dyDescent="0.25">
      <c r="A16" s="44"/>
      <c r="B16" s="60" t="s">
        <v>78</v>
      </c>
      <c r="C16" s="26" t="s">
        <v>41</v>
      </c>
      <c r="D16" s="54" t="s">
        <v>42</v>
      </c>
      <c r="E16" s="55">
        <v>200</v>
      </c>
      <c r="F16" s="26">
        <v>6</v>
      </c>
      <c r="G16" s="170">
        <v>110.8</v>
      </c>
      <c r="H16" s="170">
        <v>0.14000000000000001</v>
      </c>
      <c r="I16" s="170">
        <v>0.04</v>
      </c>
      <c r="J16" s="170">
        <v>27.5</v>
      </c>
    </row>
    <row r="17" spans="1:10" ht="19.5" customHeight="1" x14ac:dyDescent="0.25">
      <c r="A17" s="44"/>
      <c r="B17" s="60" t="s">
        <v>79</v>
      </c>
      <c r="C17" s="26"/>
      <c r="D17" s="54" t="s">
        <v>15</v>
      </c>
      <c r="E17" s="55">
        <v>30</v>
      </c>
      <c r="F17" s="48">
        <v>2</v>
      </c>
      <c r="G17" s="26">
        <v>31.92</v>
      </c>
      <c r="H17" s="26">
        <v>0.94799999999999995</v>
      </c>
      <c r="I17" s="26">
        <v>0.12</v>
      </c>
      <c r="J17" s="33">
        <v>5.7960000000000003</v>
      </c>
    </row>
    <row r="18" spans="1:10" ht="19.5" customHeight="1" thickBot="1" x14ac:dyDescent="0.3">
      <c r="A18" s="45"/>
      <c r="B18" s="62" t="s">
        <v>79</v>
      </c>
      <c r="C18" s="63"/>
      <c r="D18" s="64" t="s">
        <v>22</v>
      </c>
      <c r="E18" s="118">
        <v>30</v>
      </c>
      <c r="F18" s="189">
        <v>2</v>
      </c>
      <c r="G18" s="230">
        <v>77.400000000000006</v>
      </c>
      <c r="H18" s="230">
        <v>2.5499999999999998</v>
      </c>
      <c r="I18" s="230">
        <v>0.99</v>
      </c>
      <c r="J18" s="231">
        <v>12.75</v>
      </c>
    </row>
  </sheetData>
  <sheetProtection selectLockedCells="1" selectUnlockedCells="1"/>
  <mergeCells count="1">
    <mergeCell ref="C3:D3"/>
  </mergeCells>
  <phoneticPr fontId="29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21"/>
  <sheetViews>
    <sheetView workbookViewId="0">
      <selection activeCell="F5" sqref="F5:F9"/>
    </sheetView>
  </sheetViews>
  <sheetFormatPr defaultRowHeight="15" x14ac:dyDescent="0.25"/>
  <cols>
    <col min="2" max="2" width="25.28515625" customWidth="1"/>
    <col min="3" max="3" width="12.140625" style="1" customWidth="1"/>
    <col min="4" max="4" width="35.7109375" customWidth="1"/>
    <col min="5" max="5" width="9.85546875" customWidth="1"/>
    <col min="6" max="6" width="8.85546875" customWidth="1"/>
    <col min="7" max="7" width="12.42578125" customWidth="1"/>
  </cols>
  <sheetData>
    <row r="3" spans="1:11" ht="12.6" customHeight="1" thickBot="1" x14ac:dyDescent="0.3">
      <c r="C3" s="271" t="s">
        <v>100</v>
      </c>
      <c r="D3" s="271"/>
      <c r="E3" s="2" t="s">
        <v>0</v>
      </c>
      <c r="F3" s="3"/>
      <c r="G3" s="2"/>
      <c r="H3" t="s">
        <v>1</v>
      </c>
      <c r="I3" s="5"/>
      <c r="J3" s="5"/>
      <c r="K3" s="5"/>
    </row>
    <row r="4" spans="1:11" ht="27.6" customHeight="1" thickBot="1" x14ac:dyDescent="0.3">
      <c r="A4" s="99" t="s">
        <v>71</v>
      </c>
      <c r="B4" s="6" t="s">
        <v>2</v>
      </c>
      <c r="C4" s="7" t="s">
        <v>3</v>
      </c>
      <c r="D4" s="7" t="s">
        <v>4</v>
      </c>
      <c r="E4" s="7" t="s">
        <v>5</v>
      </c>
      <c r="F4" s="168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ht="28.15" customHeight="1" x14ac:dyDescent="0.25">
      <c r="A5" s="135" t="s">
        <v>72</v>
      </c>
      <c r="B5" s="56" t="s">
        <v>81</v>
      </c>
      <c r="C5" s="92" t="s">
        <v>86</v>
      </c>
      <c r="D5" s="91" t="s">
        <v>98</v>
      </c>
      <c r="E5" s="124">
        <f>90+170</f>
        <v>260</v>
      </c>
      <c r="F5" s="116">
        <v>54</v>
      </c>
      <c r="G5" s="125">
        <f>354.31+230.45</f>
        <v>584.76</v>
      </c>
      <c r="H5" s="125">
        <f>14.55+7.46</f>
        <v>22.01</v>
      </c>
      <c r="I5" s="125">
        <f>16.3+5.61</f>
        <v>21.91</v>
      </c>
      <c r="J5" s="132">
        <f>13.56+35.84</f>
        <v>49.400000000000006</v>
      </c>
    </row>
    <row r="6" spans="1:11" ht="19.5" customHeight="1" x14ac:dyDescent="0.25">
      <c r="A6" s="44"/>
      <c r="B6" s="60" t="s">
        <v>80</v>
      </c>
      <c r="C6" s="26" t="s">
        <v>34</v>
      </c>
      <c r="D6" s="54" t="s">
        <v>35</v>
      </c>
      <c r="E6" s="55">
        <v>200</v>
      </c>
      <c r="F6" s="88">
        <v>7</v>
      </c>
      <c r="G6" s="26">
        <v>26.6</v>
      </c>
      <c r="H6" s="26">
        <v>0.19</v>
      </c>
      <c r="I6" s="26">
        <v>0</v>
      </c>
      <c r="J6" s="33">
        <v>13.3</v>
      </c>
    </row>
    <row r="7" spans="1:11" ht="19.5" customHeight="1" x14ac:dyDescent="0.25">
      <c r="A7" s="108"/>
      <c r="B7" s="60" t="s">
        <v>79</v>
      </c>
      <c r="C7" s="28"/>
      <c r="D7" s="54" t="s">
        <v>47</v>
      </c>
      <c r="E7" s="55">
        <v>30</v>
      </c>
      <c r="F7" s="26">
        <v>2</v>
      </c>
      <c r="G7" s="26">
        <v>31.92</v>
      </c>
      <c r="H7" s="26">
        <v>0.94799999999999995</v>
      </c>
      <c r="I7" s="26">
        <v>0.12</v>
      </c>
      <c r="J7" s="33">
        <v>5.7960000000000003</v>
      </c>
    </row>
    <row r="8" spans="1:11" s="23" customFormat="1" ht="17.25" customHeight="1" x14ac:dyDescent="0.25">
      <c r="A8" s="159"/>
      <c r="B8" s="150"/>
      <c r="C8" s="220" t="s">
        <v>89</v>
      </c>
      <c r="D8" s="112" t="s">
        <v>26</v>
      </c>
      <c r="E8" s="55">
        <v>10</v>
      </c>
      <c r="F8" s="88">
        <v>10</v>
      </c>
      <c r="G8" s="28">
        <v>36.4</v>
      </c>
      <c r="H8" s="28">
        <v>2.3199999999999998</v>
      </c>
      <c r="I8" s="28">
        <v>2.95</v>
      </c>
      <c r="J8" s="32"/>
    </row>
    <row r="9" spans="1:11" s="22" customFormat="1" ht="17.25" customHeight="1" thickBot="1" x14ac:dyDescent="0.3">
      <c r="A9" s="90"/>
      <c r="B9" s="137"/>
      <c r="C9" s="219" t="s">
        <v>90</v>
      </c>
      <c r="D9" s="138" t="s">
        <v>27</v>
      </c>
      <c r="E9" s="118">
        <v>10</v>
      </c>
      <c r="F9" s="128">
        <v>10</v>
      </c>
      <c r="G9" s="65">
        <v>75</v>
      </c>
      <c r="H9" s="65"/>
      <c r="I9" s="65">
        <v>8.1999999999999993</v>
      </c>
      <c r="J9" s="139">
        <v>0.1</v>
      </c>
    </row>
    <row r="10" spans="1:11" ht="17.25" customHeight="1" x14ac:dyDescent="0.25">
      <c r="A10" s="146" t="s">
        <v>73</v>
      </c>
      <c r="B10" s="56" t="s">
        <v>74</v>
      </c>
      <c r="C10" s="123"/>
      <c r="D10" s="114"/>
      <c r="E10" s="124"/>
      <c r="F10" s="125"/>
      <c r="G10" s="115"/>
      <c r="H10" s="115"/>
      <c r="I10" s="115"/>
      <c r="J10" s="117"/>
      <c r="K10" s="100"/>
    </row>
    <row r="11" spans="1:11" ht="17.25" customHeight="1" x14ac:dyDescent="0.25">
      <c r="A11" s="147"/>
      <c r="B11" s="59"/>
      <c r="C11" s="209"/>
      <c r="D11" s="28"/>
      <c r="E11" s="94"/>
      <c r="F11" s="94"/>
      <c r="G11" s="88"/>
      <c r="H11" s="26"/>
      <c r="I11" s="26"/>
      <c r="J11" s="33"/>
      <c r="K11" s="100"/>
    </row>
    <row r="12" spans="1:11" ht="17.25" customHeight="1" thickBot="1" x14ac:dyDescent="0.3">
      <c r="A12" s="148"/>
      <c r="B12" s="153"/>
      <c r="C12" s="210"/>
      <c r="D12" s="154"/>
      <c r="E12" s="155"/>
      <c r="F12" s="155"/>
      <c r="G12" s="156"/>
      <c r="H12" s="157"/>
      <c r="I12" s="157"/>
      <c r="J12" s="158"/>
      <c r="K12" s="100"/>
    </row>
    <row r="13" spans="1:11" x14ac:dyDescent="0.25">
      <c r="A13" s="109" t="s">
        <v>75</v>
      </c>
      <c r="B13" s="56" t="s">
        <v>23</v>
      </c>
      <c r="C13" s="213"/>
      <c r="D13" s="57"/>
      <c r="E13" s="57"/>
      <c r="F13" s="57"/>
      <c r="G13" s="57"/>
      <c r="H13" s="57"/>
      <c r="I13" s="57"/>
      <c r="J13" s="58"/>
    </row>
    <row r="14" spans="1:11" ht="19.5" customHeight="1" x14ac:dyDescent="0.25">
      <c r="A14" s="36"/>
      <c r="B14" s="59" t="s">
        <v>76</v>
      </c>
      <c r="C14" s="27" t="s">
        <v>28</v>
      </c>
      <c r="D14" s="86" t="s">
        <v>29</v>
      </c>
      <c r="E14" s="87">
        <v>200</v>
      </c>
      <c r="F14" s="27">
        <v>15</v>
      </c>
      <c r="G14" s="27">
        <v>97.4</v>
      </c>
      <c r="H14" s="27">
        <v>1.6</v>
      </c>
      <c r="I14" s="27">
        <v>4.09</v>
      </c>
      <c r="J14" s="31">
        <v>13.54</v>
      </c>
    </row>
    <row r="15" spans="1:11" ht="19.5" customHeight="1" x14ac:dyDescent="0.25">
      <c r="A15" s="36"/>
      <c r="B15" s="59" t="s">
        <v>77</v>
      </c>
      <c r="C15" s="24" t="s">
        <v>57</v>
      </c>
      <c r="D15" s="86" t="s">
        <v>68</v>
      </c>
      <c r="E15" s="28">
        <v>300</v>
      </c>
      <c r="F15" s="52">
        <v>43</v>
      </c>
      <c r="G15" s="26">
        <v>643.04</v>
      </c>
      <c r="H15" s="24">
        <v>36.340000000000003</v>
      </c>
      <c r="I15" s="24">
        <v>39.549999999999997</v>
      </c>
      <c r="J15" s="160">
        <v>33.99</v>
      </c>
    </row>
    <row r="16" spans="1:11" ht="17.25" customHeight="1" x14ac:dyDescent="0.25">
      <c r="A16" s="36"/>
      <c r="B16" s="59" t="s">
        <v>82</v>
      </c>
      <c r="C16" s="28"/>
      <c r="D16" s="50"/>
      <c r="E16" s="28"/>
      <c r="F16" s="26"/>
      <c r="G16" s="170"/>
      <c r="H16" s="26"/>
      <c r="I16" s="26"/>
      <c r="J16" s="33"/>
    </row>
    <row r="17" spans="1:10" ht="19.5" customHeight="1" x14ac:dyDescent="0.25">
      <c r="A17" s="36"/>
      <c r="B17" s="60" t="s">
        <v>78</v>
      </c>
      <c r="C17" s="52" t="s">
        <v>32</v>
      </c>
      <c r="D17" s="53" t="s">
        <v>33</v>
      </c>
      <c r="E17" s="195">
        <v>200</v>
      </c>
      <c r="F17" s="48">
        <v>5</v>
      </c>
      <c r="G17" s="52">
        <v>94.2</v>
      </c>
      <c r="H17" s="52">
        <v>0.04</v>
      </c>
      <c r="I17" s="52"/>
      <c r="J17" s="61">
        <v>24.76</v>
      </c>
    </row>
    <row r="18" spans="1:10" ht="19.5" customHeight="1" x14ac:dyDescent="0.25">
      <c r="A18" s="36"/>
      <c r="B18" s="60" t="s">
        <v>87</v>
      </c>
      <c r="C18" s="26"/>
      <c r="D18" s="54" t="s">
        <v>15</v>
      </c>
      <c r="E18" s="55">
        <v>30</v>
      </c>
      <c r="F18" s="48">
        <v>2</v>
      </c>
      <c r="G18" s="26">
        <v>31.92</v>
      </c>
      <c r="H18" s="26">
        <v>0.94799999999999995</v>
      </c>
      <c r="I18" s="26">
        <v>0.12</v>
      </c>
      <c r="J18" s="33">
        <v>5.7960000000000003</v>
      </c>
    </row>
    <row r="19" spans="1:10" ht="19.5" customHeight="1" thickBot="1" x14ac:dyDescent="0.3">
      <c r="A19" s="214"/>
      <c r="B19" s="60" t="s">
        <v>88</v>
      </c>
      <c r="C19" s="26"/>
      <c r="D19" s="54" t="s">
        <v>22</v>
      </c>
      <c r="E19" s="55">
        <v>30</v>
      </c>
      <c r="F19" s="48">
        <v>2</v>
      </c>
      <c r="G19" s="230">
        <v>77.400000000000006</v>
      </c>
      <c r="H19" s="230">
        <v>2.5499999999999998</v>
      </c>
      <c r="I19" s="230">
        <v>0.99</v>
      </c>
      <c r="J19" s="231">
        <v>12.75</v>
      </c>
    </row>
    <row r="20" spans="1:10" ht="19.5" customHeight="1" x14ac:dyDescent="0.25">
      <c r="A20" s="36"/>
      <c r="B20" s="215"/>
      <c r="C20" s="187"/>
      <c r="D20" s="216"/>
      <c r="E20" s="217"/>
      <c r="F20" s="218"/>
      <c r="G20" s="187"/>
      <c r="H20" s="187"/>
      <c r="I20" s="187"/>
      <c r="J20" s="200"/>
    </row>
    <row r="21" spans="1:10" ht="19.5" customHeight="1" thickBot="1" x14ac:dyDescent="0.3">
      <c r="A21" s="43"/>
      <c r="B21" s="62"/>
      <c r="C21" s="63"/>
      <c r="D21" s="64"/>
      <c r="E21" s="118"/>
      <c r="F21" s="189"/>
      <c r="G21" s="63"/>
      <c r="H21" s="63"/>
      <c r="I21" s="63"/>
      <c r="J21" s="66"/>
    </row>
  </sheetData>
  <sheetProtection selectLockedCells="1" selectUnlockedCells="1"/>
  <mergeCells count="1">
    <mergeCell ref="C3:D3"/>
  </mergeCells>
  <phoneticPr fontId="29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workbookViewId="0">
      <selection activeCell="F4" sqref="F4:F8"/>
    </sheetView>
  </sheetViews>
  <sheetFormatPr defaultRowHeight="15" x14ac:dyDescent="0.25"/>
  <cols>
    <col min="2" max="2" width="27.7109375" customWidth="1"/>
    <col min="3" max="3" width="11.42578125" style="1" customWidth="1"/>
    <col min="4" max="4" width="35.140625" customWidth="1"/>
    <col min="5" max="6" width="8.85546875" customWidth="1"/>
    <col min="7" max="7" width="15.28515625" customWidth="1"/>
  </cols>
  <sheetData>
    <row r="1" spans="1:11" ht="15" customHeight="1" x14ac:dyDescent="0.25">
      <c r="C1" s="18"/>
      <c r="D1" s="19"/>
      <c r="E1" s="19"/>
      <c r="F1" s="20"/>
      <c r="G1" s="19"/>
      <c r="H1" s="19"/>
      <c r="I1" s="19"/>
      <c r="J1" s="19"/>
    </row>
    <row r="2" spans="1:11" ht="12.6" customHeight="1" thickBot="1" x14ac:dyDescent="0.3">
      <c r="B2" s="2"/>
      <c r="C2" s="271" t="s">
        <v>100</v>
      </c>
      <c r="D2" s="271"/>
      <c r="E2" s="2" t="s">
        <v>0</v>
      </c>
      <c r="F2" s="3"/>
      <c r="G2" s="21"/>
      <c r="H2" s="2" t="s">
        <v>1</v>
      </c>
      <c r="I2" s="5"/>
      <c r="J2" s="21"/>
    </row>
    <row r="3" spans="1:11" ht="27.6" customHeight="1" thickBot="1" x14ac:dyDescent="0.3">
      <c r="A3" s="39" t="s">
        <v>71</v>
      </c>
      <c r="B3" s="149" t="s">
        <v>2</v>
      </c>
      <c r="C3" s="7" t="s">
        <v>3</v>
      </c>
      <c r="D3" s="7" t="s">
        <v>4</v>
      </c>
      <c r="E3" s="7" t="s">
        <v>5</v>
      </c>
      <c r="F3" s="168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spans="1:11" s="22" customFormat="1" ht="17.25" customHeight="1" x14ac:dyDescent="0.25">
      <c r="A4" s="104" t="s">
        <v>72</v>
      </c>
      <c r="B4" s="56" t="s">
        <v>81</v>
      </c>
      <c r="C4" s="92" t="s">
        <v>54</v>
      </c>
      <c r="D4" s="91" t="s">
        <v>83</v>
      </c>
      <c r="E4" s="190">
        <v>250</v>
      </c>
      <c r="F4" s="196">
        <v>39</v>
      </c>
      <c r="G4" s="92">
        <v>550</v>
      </c>
      <c r="H4" s="170">
        <v>10.38</v>
      </c>
      <c r="I4" s="170">
        <v>18.25</v>
      </c>
      <c r="J4" s="170">
        <v>90.62</v>
      </c>
    </row>
    <row r="5" spans="1:11" ht="17.25" customHeight="1" x14ac:dyDescent="0.25">
      <c r="A5" s="37"/>
      <c r="B5" s="60" t="s">
        <v>80</v>
      </c>
      <c r="C5" s="26" t="s">
        <v>34</v>
      </c>
      <c r="D5" s="54" t="s">
        <v>67</v>
      </c>
      <c r="E5" s="55">
        <v>200</v>
      </c>
      <c r="F5" s="88">
        <v>7</v>
      </c>
      <c r="G5" s="26">
        <v>26.6</v>
      </c>
      <c r="H5" s="26">
        <v>0.19</v>
      </c>
      <c r="I5" s="26">
        <v>0</v>
      </c>
      <c r="J5" s="33">
        <v>13.3</v>
      </c>
    </row>
    <row r="6" spans="1:11" ht="17.25" customHeight="1" x14ac:dyDescent="0.25">
      <c r="A6" s="36"/>
      <c r="B6" s="60" t="s">
        <v>79</v>
      </c>
      <c r="C6" s="28"/>
      <c r="D6" s="54" t="s">
        <v>47</v>
      </c>
      <c r="E6" s="55">
        <v>30</v>
      </c>
      <c r="F6" s="88">
        <v>2</v>
      </c>
      <c r="G6" s="26">
        <v>31.92</v>
      </c>
      <c r="H6" s="26">
        <v>0.94799999999999995</v>
      </c>
      <c r="I6" s="26">
        <v>0.12</v>
      </c>
      <c r="J6" s="33">
        <v>5.7960000000000003</v>
      </c>
    </row>
    <row r="7" spans="1:11" s="23" customFormat="1" ht="17.25" customHeight="1" x14ac:dyDescent="0.25">
      <c r="A7" s="105"/>
      <c r="B7" s="150"/>
      <c r="C7" s="220" t="s">
        <v>89</v>
      </c>
      <c r="D7" s="112" t="s">
        <v>26</v>
      </c>
      <c r="E7" s="191">
        <v>15</v>
      </c>
      <c r="F7" s="192">
        <v>15</v>
      </c>
      <c r="G7" s="17">
        <v>54.6</v>
      </c>
      <c r="H7" s="17">
        <v>3.48</v>
      </c>
      <c r="I7" s="17">
        <v>4.42</v>
      </c>
      <c r="J7" s="32"/>
    </row>
    <row r="8" spans="1:11" s="22" customFormat="1" ht="17.25" customHeight="1" thickBot="1" x14ac:dyDescent="0.3">
      <c r="A8" s="38"/>
      <c r="B8" s="137"/>
      <c r="C8" s="219" t="s">
        <v>90</v>
      </c>
      <c r="D8" s="138" t="s">
        <v>27</v>
      </c>
      <c r="E8" s="193">
        <v>20</v>
      </c>
      <c r="F8" s="194">
        <v>20</v>
      </c>
      <c r="G8" s="69">
        <v>150</v>
      </c>
      <c r="H8" s="69"/>
      <c r="I8" s="69">
        <v>16.399999999999999</v>
      </c>
      <c r="J8" s="70">
        <v>0.2</v>
      </c>
    </row>
    <row r="9" spans="1:11" ht="17.25" customHeight="1" x14ac:dyDescent="0.25">
      <c r="A9" s="146" t="s">
        <v>73</v>
      </c>
      <c r="B9" s="56" t="s">
        <v>74</v>
      </c>
      <c r="C9" s="123"/>
      <c r="D9" s="114"/>
      <c r="E9" s="124"/>
      <c r="F9" s="125"/>
      <c r="G9" s="115"/>
      <c r="H9" s="115"/>
      <c r="I9" s="115"/>
      <c r="J9" s="117"/>
      <c r="K9" s="100"/>
    </row>
    <row r="10" spans="1:11" ht="17.25" customHeight="1" x14ac:dyDescent="0.25">
      <c r="A10" s="147"/>
      <c r="B10" s="59"/>
      <c r="C10" s="49"/>
      <c r="D10" s="28"/>
      <c r="E10" s="94"/>
      <c r="F10" s="94"/>
      <c r="G10" s="88"/>
      <c r="H10" s="26"/>
      <c r="I10" s="26"/>
      <c r="J10" s="33"/>
      <c r="K10" s="100"/>
    </row>
    <row r="11" spans="1:11" ht="17.25" customHeight="1" thickBot="1" x14ac:dyDescent="0.3">
      <c r="A11" s="148"/>
      <c r="B11" s="153"/>
      <c r="C11" s="133"/>
      <c r="D11" s="65"/>
      <c r="E11" s="127"/>
      <c r="F11" s="127"/>
      <c r="G11" s="128"/>
      <c r="H11" s="63"/>
      <c r="I11" s="63"/>
      <c r="J11" s="66"/>
      <c r="K11" s="100"/>
    </row>
    <row r="12" spans="1:11" ht="17.25" customHeight="1" thickBot="1" x14ac:dyDescent="0.3">
      <c r="A12" s="109" t="s">
        <v>75</v>
      </c>
      <c r="B12" s="56" t="s">
        <v>23</v>
      </c>
      <c r="C12" s="247" t="s">
        <v>91</v>
      </c>
      <c r="D12" s="120" t="s">
        <v>65</v>
      </c>
      <c r="E12" s="121">
        <v>60</v>
      </c>
      <c r="F12" s="188">
        <v>12</v>
      </c>
      <c r="G12" s="121">
        <v>7.2</v>
      </c>
      <c r="H12" s="121">
        <v>0.28799999999999998</v>
      </c>
      <c r="I12" s="121">
        <v>3.5999999999999997E-2</v>
      </c>
      <c r="J12" s="122">
        <v>0.9</v>
      </c>
    </row>
    <row r="13" spans="1:11" ht="17.25" customHeight="1" x14ac:dyDescent="0.25">
      <c r="A13" s="36"/>
      <c r="B13" s="59" t="s">
        <v>76</v>
      </c>
      <c r="C13" s="246" t="s">
        <v>48</v>
      </c>
      <c r="D13" s="47" t="s">
        <v>55</v>
      </c>
      <c r="E13" s="46">
        <v>200</v>
      </c>
      <c r="F13" s="48">
        <v>15</v>
      </c>
      <c r="G13" s="27">
        <v>72.599999999999994</v>
      </c>
      <c r="H13" s="27">
        <v>1.58</v>
      </c>
      <c r="I13" s="27">
        <v>2.19</v>
      </c>
      <c r="J13" s="31">
        <v>11.66</v>
      </c>
    </row>
    <row r="14" spans="1:11" ht="27.6" customHeight="1" x14ac:dyDescent="0.25">
      <c r="A14" s="36"/>
      <c r="B14" s="59" t="s">
        <v>77</v>
      </c>
      <c r="C14" s="26" t="s">
        <v>56</v>
      </c>
      <c r="D14" s="229" t="s">
        <v>94</v>
      </c>
      <c r="E14" s="55">
        <v>140</v>
      </c>
      <c r="F14" s="48">
        <v>37</v>
      </c>
      <c r="G14" s="28">
        <f>360+40.26</f>
        <v>400.26</v>
      </c>
      <c r="H14" s="28">
        <v>13.3</v>
      </c>
      <c r="I14" s="28">
        <v>14.75</v>
      </c>
      <c r="J14" s="32">
        <v>17.559999999999999</v>
      </c>
    </row>
    <row r="15" spans="1:11" ht="17.25" customHeight="1" x14ac:dyDescent="0.25">
      <c r="A15" s="36"/>
      <c r="B15" s="59" t="s">
        <v>11</v>
      </c>
      <c r="C15" s="28" t="s">
        <v>12</v>
      </c>
      <c r="D15" s="50" t="s">
        <v>96</v>
      </c>
      <c r="E15" s="28">
        <v>160</v>
      </c>
      <c r="F15" s="26">
        <v>10</v>
      </c>
      <c r="G15" s="170">
        <v>192</v>
      </c>
      <c r="H15" s="26">
        <v>3.06</v>
      </c>
      <c r="I15" s="26">
        <v>4.8</v>
      </c>
      <c r="J15" s="33">
        <v>20.45</v>
      </c>
    </row>
    <row r="16" spans="1:11" ht="17.25" customHeight="1" x14ac:dyDescent="0.25">
      <c r="A16" s="36"/>
      <c r="B16" s="60" t="s">
        <v>78</v>
      </c>
      <c r="C16" s="52" t="s">
        <v>32</v>
      </c>
      <c r="D16" s="53" t="s">
        <v>33</v>
      </c>
      <c r="E16" s="195">
        <v>200</v>
      </c>
      <c r="F16" s="48">
        <v>5</v>
      </c>
      <c r="G16" s="52">
        <v>94.2</v>
      </c>
      <c r="H16" s="52">
        <v>0.04</v>
      </c>
      <c r="I16" s="52"/>
      <c r="J16" s="61">
        <v>24.76</v>
      </c>
    </row>
    <row r="17" spans="1:10" ht="17.25" customHeight="1" x14ac:dyDescent="0.25">
      <c r="A17" s="36"/>
      <c r="B17" s="60" t="s">
        <v>79</v>
      </c>
      <c r="C17" s="26"/>
      <c r="D17" s="54" t="s">
        <v>15</v>
      </c>
      <c r="E17" s="55">
        <v>30</v>
      </c>
      <c r="F17" s="48">
        <v>2</v>
      </c>
      <c r="G17" s="26">
        <v>31.92</v>
      </c>
      <c r="H17" s="26">
        <v>0.94799999999999995</v>
      </c>
      <c r="I17" s="26">
        <v>0.12</v>
      </c>
      <c r="J17" s="33">
        <v>5.7960000000000003</v>
      </c>
    </row>
    <row r="18" spans="1:10" ht="17.25" customHeight="1" thickBot="1" x14ac:dyDescent="0.3">
      <c r="A18" s="43"/>
      <c r="B18" s="62" t="s">
        <v>79</v>
      </c>
      <c r="C18" s="63"/>
      <c r="D18" s="64" t="s">
        <v>22</v>
      </c>
      <c r="E18" s="65">
        <v>30</v>
      </c>
      <c r="F18" s="189">
        <v>2</v>
      </c>
      <c r="G18" s="230">
        <v>77.400000000000006</v>
      </c>
      <c r="H18" s="230">
        <v>2.5499999999999998</v>
      </c>
      <c r="I18" s="230">
        <v>0.99</v>
      </c>
      <c r="J18" s="231">
        <v>12.75</v>
      </c>
    </row>
  </sheetData>
  <sheetProtection selectLockedCells="1" selectUnlockedCells="1"/>
  <mergeCells count="1">
    <mergeCell ref="C2:D2"/>
  </mergeCells>
  <phoneticPr fontId="29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19"/>
  <sheetViews>
    <sheetView topLeftCell="A7" zoomScaleNormal="112" workbookViewId="0">
      <selection activeCell="F5" sqref="F5:F9"/>
    </sheetView>
  </sheetViews>
  <sheetFormatPr defaultRowHeight="15" x14ac:dyDescent="0.25"/>
  <cols>
    <col min="2" max="2" width="27.140625" customWidth="1"/>
    <col min="3" max="3" width="9.140625" style="1" customWidth="1"/>
    <col min="4" max="4" width="36.140625" customWidth="1"/>
    <col min="5" max="5" width="8.85546875" customWidth="1"/>
    <col min="6" max="6" width="8.85546875" style="1" customWidth="1"/>
    <col min="7" max="7" width="14.5703125" customWidth="1"/>
    <col min="10" max="10" width="10.7109375" customWidth="1"/>
  </cols>
  <sheetData>
    <row r="3" spans="1:11" ht="12.6" customHeight="1" thickBot="1" x14ac:dyDescent="0.3">
      <c r="C3" s="271" t="s">
        <v>100</v>
      </c>
      <c r="D3" s="271"/>
      <c r="E3" s="2" t="s">
        <v>0</v>
      </c>
      <c r="F3" s="3"/>
      <c r="G3" s="4"/>
      <c r="H3" t="s">
        <v>1</v>
      </c>
      <c r="I3" s="5"/>
      <c r="J3" s="5"/>
      <c r="K3" s="5"/>
    </row>
    <row r="4" spans="1:11" ht="38.25" customHeight="1" thickBot="1" x14ac:dyDescent="0.3">
      <c r="A4" s="39" t="s">
        <v>71</v>
      </c>
      <c r="B4" s="6" t="s">
        <v>2</v>
      </c>
      <c r="C4" s="7" t="s">
        <v>3</v>
      </c>
      <c r="D4" s="7" t="s">
        <v>4</v>
      </c>
      <c r="E4" s="7" t="s">
        <v>5</v>
      </c>
      <c r="F4" s="168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ht="28.9" customHeight="1" x14ac:dyDescent="0.25">
      <c r="A5" s="135" t="s">
        <v>72</v>
      </c>
      <c r="B5" s="56" t="s">
        <v>81</v>
      </c>
      <c r="C5" s="92" t="s">
        <v>86</v>
      </c>
      <c r="D5" s="91" t="s">
        <v>99</v>
      </c>
      <c r="E5" s="124">
        <f>90+170</f>
        <v>260</v>
      </c>
      <c r="F5" s="116">
        <v>54</v>
      </c>
      <c r="G5" s="125">
        <f>354.31+230.45</f>
        <v>584.76</v>
      </c>
      <c r="H5" s="125">
        <f>14.55+7.46</f>
        <v>22.01</v>
      </c>
      <c r="I5" s="125">
        <f>16.3+5.61</f>
        <v>21.91</v>
      </c>
      <c r="J5" s="132">
        <f>13.56+35.84</f>
        <v>49.400000000000006</v>
      </c>
    </row>
    <row r="6" spans="1:11" ht="19.5" customHeight="1" x14ac:dyDescent="0.25">
      <c r="A6" s="44"/>
      <c r="B6" s="60" t="s">
        <v>80</v>
      </c>
      <c r="C6" s="26" t="s">
        <v>34</v>
      </c>
      <c r="D6" s="54" t="s">
        <v>35</v>
      </c>
      <c r="E6" s="55">
        <v>200</v>
      </c>
      <c r="F6" s="88">
        <v>7</v>
      </c>
      <c r="G6" s="26">
        <v>26.6</v>
      </c>
      <c r="H6" s="26">
        <v>0.19</v>
      </c>
      <c r="I6" s="26">
        <v>0</v>
      </c>
      <c r="J6" s="33">
        <v>13.3</v>
      </c>
    </row>
    <row r="7" spans="1:11" ht="19.5" customHeight="1" x14ac:dyDescent="0.25">
      <c r="A7" s="44"/>
      <c r="B7" s="60" t="s">
        <v>79</v>
      </c>
      <c r="C7" s="28"/>
      <c r="D7" s="54" t="s">
        <v>47</v>
      </c>
      <c r="E7" s="55">
        <v>30</v>
      </c>
      <c r="F7" s="26">
        <v>2</v>
      </c>
      <c r="G7" s="26">
        <v>31.92</v>
      </c>
      <c r="H7" s="26">
        <v>0.94799999999999995</v>
      </c>
      <c r="I7" s="26">
        <v>0.12</v>
      </c>
      <c r="J7" s="33">
        <v>5.7960000000000003</v>
      </c>
    </row>
    <row r="8" spans="1:11" ht="19.5" customHeight="1" x14ac:dyDescent="0.25">
      <c r="A8" s="44"/>
      <c r="B8" s="150"/>
      <c r="C8" s="220" t="s">
        <v>89</v>
      </c>
      <c r="D8" s="112" t="s">
        <v>26</v>
      </c>
      <c r="E8" s="55">
        <v>10</v>
      </c>
      <c r="F8" s="88">
        <v>10</v>
      </c>
      <c r="G8" s="28">
        <v>36.4</v>
      </c>
      <c r="H8" s="28">
        <v>2.3199999999999998</v>
      </c>
      <c r="I8" s="28">
        <v>2.95</v>
      </c>
      <c r="J8" s="32"/>
    </row>
    <row r="9" spans="1:11" ht="19.5" customHeight="1" thickBot="1" x14ac:dyDescent="0.3">
      <c r="A9" s="45"/>
      <c r="B9" s="137"/>
      <c r="C9" s="219" t="s">
        <v>90</v>
      </c>
      <c r="D9" s="138" t="s">
        <v>27</v>
      </c>
      <c r="E9" s="118">
        <v>10</v>
      </c>
      <c r="F9" s="128">
        <v>10</v>
      </c>
      <c r="G9" s="65">
        <v>75</v>
      </c>
      <c r="H9" s="65"/>
      <c r="I9" s="65">
        <v>8.1999999999999993</v>
      </c>
      <c r="J9" s="139">
        <v>0.1</v>
      </c>
    </row>
    <row r="10" spans="1:11" ht="17.25" customHeight="1" x14ac:dyDescent="0.25">
      <c r="A10" s="151"/>
      <c r="B10" s="59"/>
      <c r="C10" s="49"/>
      <c r="D10" s="28"/>
      <c r="E10" s="94"/>
      <c r="F10" s="26"/>
      <c r="G10" s="88"/>
      <c r="H10" s="26"/>
      <c r="I10" s="26"/>
      <c r="J10" s="33"/>
      <c r="K10" s="100"/>
    </row>
    <row r="11" spans="1:11" ht="17.25" customHeight="1" thickBot="1" x14ac:dyDescent="0.3">
      <c r="A11" s="152"/>
      <c r="B11" s="126"/>
      <c r="C11" s="133"/>
      <c r="D11" s="65"/>
      <c r="E11" s="127"/>
      <c r="F11" s="65"/>
      <c r="G11" s="128"/>
      <c r="H11" s="63"/>
      <c r="I11" s="63"/>
      <c r="J11" s="66"/>
      <c r="K11" s="100"/>
    </row>
    <row r="12" spans="1:11" ht="19.5" customHeight="1" x14ac:dyDescent="0.25">
      <c r="A12" s="107" t="s">
        <v>75</v>
      </c>
      <c r="B12" s="142" t="s">
        <v>23</v>
      </c>
      <c r="C12" s="119" t="s">
        <v>91</v>
      </c>
      <c r="D12" s="120" t="s">
        <v>66</v>
      </c>
      <c r="E12" s="121">
        <v>60</v>
      </c>
      <c r="F12" s="188">
        <v>12</v>
      </c>
      <c r="G12" s="121">
        <v>2.4</v>
      </c>
      <c r="H12" s="121">
        <v>0.14399999999999999</v>
      </c>
      <c r="I12" s="121">
        <v>1.7999999999999999E-2</v>
      </c>
      <c r="J12" s="122">
        <v>0.45</v>
      </c>
    </row>
    <row r="13" spans="1:11" ht="19.5" customHeight="1" x14ac:dyDescent="0.25">
      <c r="A13" s="44"/>
      <c r="B13" s="59" t="s">
        <v>76</v>
      </c>
      <c r="C13" s="26" t="s">
        <v>16</v>
      </c>
      <c r="D13" s="54" t="s">
        <v>17</v>
      </c>
      <c r="E13" s="55">
        <v>200</v>
      </c>
      <c r="F13" s="206">
        <v>15</v>
      </c>
      <c r="G13" s="26">
        <v>98.37</v>
      </c>
      <c r="H13" s="26">
        <v>1.68</v>
      </c>
      <c r="I13" s="26">
        <v>5.98</v>
      </c>
      <c r="J13" s="33">
        <v>9.35</v>
      </c>
    </row>
    <row r="14" spans="1:11" ht="19.5" customHeight="1" x14ac:dyDescent="0.25">
      <c r="A14" s="44"/>
      <c r="B14" s="59" t="s">
        <v>77</v>
      </c>
      <c r="C14" s="164" t="s">
        <v>18</v>
      </c>
      <c r="D14" s="165" t="s">
        <v>19</v>
      </c>
      <c r="E14" s="195">
        <v>200</v>
      </c>
      <c r="F14" s="52">
        <v>44</v>
      </c>
      <c r="G14" s="166">
        <v>589.05999999999995</v>
      </c>
      <c r="H14" s="166">
        <v>31.72</v>
      </c>
      <c r="I14" s="166">
        <v>26.56</v>
      </c>
      <c r="J14" s="167">
        <v>55.76</v>
      </c>
    </row>
    <row r="15" spans="1:11" ht="19.5" customHeight="1" x14ac:dyDescent="0.25">
      <c r="A15" s="44"/>
      <c r="B15" s="59" t="s">
        <v>82</v>
      </c>
      <c r="C15" s="164"/>
      <c r="D15" s="165"/>
      <c r="E15" s="195"/>
      <c r="F15" s="52"/>
      <c r="G15" s="166"/>
      <c r="H15" s="166"/>
      <c r="I15" s="166"/>
      <c r="J15" s="167"/>
    </row>
    <row r="16" spans="1:11" ht="19.5" customHeight="1" x14ac:dyDescent="0.25">
      <c r="A16" s="44"/>
      <c r="B16" s="60" t="s">
        <v>78</v>
      </c>
      <c r="C16" s="26" t="s">
        <v>20</v>
      </c>
      <c r="D16" s="54" t="s">
        <v>21</v>
      </c>
      <c r="E16" s="55">
        <v>180</v>
      </c>
      <c r="F16" s="52">
        <v>8</v>
      </c>
      <c r="G16" s="26">
        <v>99</v>
      </c>
      <c r="H16" s="26">
        <v>0.18</v>
      </c>
      <c r="I16" s="26">
        <v>0.18</v>
      </c>
      <c r="J16" s="33">
        <v>20.07</v>
      </c>
    </row>
    <row r="17" spans="1:10" ht="19.5" customHeight="1" x14ac:dyDescent="0.25">
      <c r="A17" s="44"/>
      <c r="B17" s="60" t="s">
        <v>79</v>
      </c>
      <c r="C17" s="26"/>
      <c r="D17" s="54" t="s">
        <v>15</v>
      </c>
      <c r="E17" s="55">
        <v>30</v>
      </c>
      <c r="F17" s="48">
        <v>2</v>
      </c>
      <c r="G17" s="26">
        <v>31.92</v>
      </c>
      <c r="H17" s="26">
        <v>0.94799999999999995</v>
      </c>
      <c r="I17" s="26">
        <v>0.12</v>
      </c>
      <c r="J17" s="33">
        <v>5.7960000000000003</v>
      </c>
    </row>
    <row r="18" spans="1:10" ht="19.5" customHeight="1" thickBot="1" x14ac:dyDescent="0.3">
      <c r="A18" s="45"/>
      <c r="B18" s="62" t="s">
        <v>79</v>
      </c>
      <c r="C18" s="63"/>
      <c r="D18" s="64" t="s">
        <v>22</v>
      </c>
      <c r="E18" s="118">
        <v>30</v>
      </c>
      <c r="F18" s="189">
        <v>2</v>
      </c>
      <c r="G18" s="230">
        <v>77.400000000000006</v>
      </c>
      <c r="H18" s="230">
        <v>2.5499999999999998</v>
      </c>
      <c r="I18" s="230">
        <v>0.99</v>
      </c>
      <c r="J18" s="231">
        <v>12.75</v>
      </c>
    </row>
    <row r="19" spans="1:10" ht="19.5" customHeight="1" x14ac:dyDescent="0.25"/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K20"/>
  <sheetViews>
    <sheetView tabSelected="1" workbookViewId="0">
      <selection activeCell="F5" sqref="F5:F9"/>
    </sheetView>
  </sheetViews>
  <sheetFormatPr defaultRowHeight="15" x14ac:dyDescent="0.25"/>
  <cols>
    <col min="2" max="2" width="27.5703125" customWidth="1"/>
    <col min="3" max="3" width="8.85546875" style="1" customWidth="1"/>
    <col min="4" max="4" width="36.42578125" customWidth="1"/>
    <col min="5" max="6" width="8.85546875" customWidth="1"/>
    <col min="7" max="7" width="12.28515625" customWidth="1"/>
  </cols>
  <sheetData>
    <row r="3" spans="1:11" ht="12.6" customHeight="1" thickBot="1" x14ac:dyDescent="0.3">
      <c r="C3" s="271" t="s">
        <v>100</v>
      </c>
      <c r="D3" s="271"/>
      <c r="E3" s="2" t="s">
        <v>0</v>
      </c>
      <c r="F3" s="3"/>
      <c r="G3" s="4"/>
      <c r="H3" t="s">
        <v>1</v>
      </c>
      <c r="I3" s="5"/>
      <c r="J3" s="5"/>
      <c r="K3" s="5"/>
    </row>
    <row r="4" spans="1:11" ht="38.25" customHeight="1" thickBot="1" x14ac:dyDescent="0.3">
      <c r="A4" s="39" t="s">
        <v>71</v>
      </c>
      <c r="B4" s="13" t="s">
        <v>2</v>
      </c>
      <c r="C4" s="14" t="s">
        <v>3</v>
      </c>
      <c r="D4" s="7" t="s">
        <v>4</v>
      </c>
      <c r="E4" s="7" t="s">
        <v>5</v>
      </c>
      <c r="F4" s="168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ht="34.5" customHeight="1" x14ac:dyDescent="0.25">
      <c r="A5" s="135" t="s">
        <v>72</v>
      </c>
      <c r="B5" s="56" t="s">
        <v>81</v>
      </c>
      <c r="C5" s="223">
        <v>222</v>
      </c>
      <c r="D5" s="201" t="s">
        <v>24</v>
      </c>
      <c r="E5" s="124">
        <v>250</v>
      </c>
      <c r="F5" s="125">
        <v>39</v>
      </c>
      <c r="G5" s="202">
        <v>551.74</v>
      </c>
      <c r="H5" s="202">
        <v>34.71</v>
      </c>
      <c r="I5" s="202">
        <v>25.17</v>
      </c>
      <c r="J5" s="203">
        <v>46.62</v>
      </c>
    </row>
    <row r="6" spans="1:11" ht="19.5" customHeight="1" x14ac:dyDescent="0.25">
      <c r="A6" s="89"/>
      <c r="B6" s="60" t="s">
        <v>80</v>
      </c>
      <c r="C6" s="224">
        <v>959</v>
      </c>
      <c r="D6" s="204" t="s">
        <v>25</v>
      </c>
      <c r="E6" s="55">
        <v>200</v>
      </c>
      <c r="F6" s="26">
        <v>12</v>
      </c>
      <c r="G6" s="26">
        <v>145.19999999999999</v>
      </c>
      <c r="H6" s="26">
        <v>3.52</v>
      </c>
      <c r="I6" s="26">
        <v>3.72</v>
      </c>
      <c r="J6" s="33">
        <v>25.49</v>
      </c>
    </row>
    <row r="7" spans="1:11" ht="19.5" customHeight="1" x14ac:dyDescent="0.25">
      <c r="A7" s="106"/>
      <c r="B7" s="60" t="s">
        <v>79</v>
      </c>
      <c r="C7" s="225"/>
      <c r="D7" s="204" t="s">
        <v>15</v>
      </c>
      <c r="E7" s="55">
        <v>30</v>
      </c>
      <c r="F7" s="26">
        <v>2</v>
      </c>
      <c r="G7" s="26">
        <v>31.92</v>
      </c>
      <c r="H7" s="26">
        <v>0.94799999999999995</v>
      </c>
      <c r="I7" s="26">
        <v>0.12</v>
      </c>
      <c r="J7" s="33">
        <v>5.7960000000000003</v>
      </c>
    </row>
    <row r="8" spans="1:11" ht="19.5" customHeight="1" x14ac:dyDescent="0.25">
      <c r="A8" s="108"/>
      <c r="B8" s="15"/>
      <c r="C8" s="220" t="s">
        <v>89</v>
      </c>
      <c r="D8" s="162" t="s">
        <v>26</v>
      </c>
      <c r="E8" s="55">
        <v>20</v>
      </c>
      <c r="F8" s="26">
        <v>20</v>
      </c>
      <c r="G8" s="28">
        <v>72.8</v>
      </c>
      <c r="H8" s="28">
        <v>4.6399999999999997</v>
      </c>
      <c r="I8" s="28">
        <v>5.9</v>
      </c>
      <c r="J8" s="32"/>
    </row>
    <row r="9" spans="1:11" ht="19.5" customHeight="1" thickBot="1" x14ac:dyDescent="0.3">
      <c r="A9" s="136"/>
      <c r="B9" s="16"/>
      <c r="C9" s="219" t="s">
        <v>90</v>
      </c>
      <c r="D9" s="205" t="s">
        <v>27</v>
      </c>
      <c r="E9" s="118">
        <v>10</v>
      </c>
      <c r="F9" s="63">
        <v>10</v>
      </c>
      <c r="G9" s="65">
        <v>75</v>
      </c>
      <c r="H9" s="65"/>
      <c r="I9" s="65">
        <v>8.1999999999999993</v>
      </c>
      <c r="J9" s="139">
        <v>0.1</v>
      </c>
    </row>
    <row r="10" spans="1:11" ht="17.25" customHeight="1" x14ac:dyDescent="0.25">
      <c r="A10" s="146" t="s">
        <v>73</v>
      </c>
      <c r="B10" s="140" t="s">
        <v>74</v>
      </c>
      <c r="C10" s="221"/>
      <c r="D10" s="121"/>
      <c r="E10" s="198"/>
      <c r="F10" s="198"/>
      <c r="G10" s="199"/>
      <c r="H10" s="187"/>
      <c r="I10" s="187"/>
      <c r="J10" s="200"/>
      <c r="K10" s="100"/>
    </row>
    <row r="11" spans="1:11" ht="17.25" customHeight="1" x14ac:dyDescent="0.25">
      <c r="A11" s="147"/>
      <c r="B11" s="103"/>
      <c r="C11" s="209"/>
      <c r="D11" s="28"/>
      <c r="E11" s="94"/>
      <c r="F11" s="94"/>
      <c r="G11" s="88"/>
      <c r="H11" s="26"/>
      <c r="I11" s="26"/>
      <c r="J11" s="33"/>
      <c r="K11" s="100"/>
    </row>
    <row r="12" spans="1:11" ht="17.25" customHeight="1" thickBot="1" x14ac:dyDescent="0.3">
      <c r="A12" s="148"/>
      <c r="B12" s="141"/>
      <c r="C12" s="222"/>
      <c r="D12" s="65"/>
      <c r="E12" s="127"/>
      <c r="F12" s="127"/>
      <c r="G12" s="128"/>
      <c r="H12" s="63"/>
      <c r="I12" s="63"/>
      <c r="J12" s="66"/>
      <c r="K12" s="100"/>
    </row>
    <row r="13" spans="1:11" ht="19.5" customHeight="1" x14ac:dyDescent="0.25">
      <c r="A13" s="107" t="s">
        <v>75</v>
      </c>
      <c r="B13" s="56" t="s">
        <v>23</v>
      </c>
      <c r="C13" s="213"/>
      <c r="D13" s="144"/>
      <c r="E13" s="144"/>
      <c r="F13" s="144"/>
      <c r="G13" s="144"/>
      <c r="H13" s="144"/>
      <c r="I13" s="144"/>
      <c r="J13" s="145"/>
    </row>
    <row r="14" spans="1:11" ht="19.5" customHeight="1" x14ac:dyDescent="0.25">
      <c r="A14" s="44"/>
      <c r="B14" s="59" t="s">
        <v>76</v>
      </c>
      <c r="C14" s="27" t="s">
        <v>28</v>
      </c>
      <c r="D14" s="86" t="s">
        <v>29</v>
      </c>
      <c r="E14" s="87">
        <v>200</v>
      </c>
      <c r="F14" s="27">
        <v>15</v>
      </c>
      <c r="G14" s="27">
        <v>97.4</v>
      </c>
      <c r="H14" s="27">
        <v>1.6</v>
      </c>
      <c r="I14" s="27">
        <v>4.09</v>
      </c>
      <c r="J14" s="31">
        <v>13.54</v>
      </c>
    </row>
    <row r="15" spans="1:11" ht="19.5" customHeight="1" x14ac:dyDescent="0.25">
      <c r="A15" s="44"/>
      <c r="B15" s="59" t="s">
        <v>77</v>
      </c>
      <c r="C15" s="26" t="s">
        <v>30</v>
      </c>
      <c r="D15" s="54" t="s">
        <v>64</v>
      </c>
      <c r="E15" s="55">
        <v>90</v>
      </c>
      <c r="F15" s="26">
        <v>48</v>
      </c>
      <c r="G15" s="26">
        <v>253.12</v>
      </c>
      <c r="H15" s="26">
        <v>20.16</v>
      </c>
      <c r="I15" s="26">
        <v>16.399999999999999</v>
      </c>
      <c r="J15" s="33">
        <v>6.33</v>
      </c>
    </row>
    <row r="16" spans="1:11" ht="19.5" customHeight="1" x14ac:dyDescent="0.25">
      <c r="A16" s="44"/>
      <c r="B16" s="59" t="s">
        <v>11</v>
      </c>
      <c r="C16" s="26" t="s">
        <v>31</v>
      </c>
      <c r="D16" s="54" t="s">
        <v>97</v>
      </c>
      <c r="E16" s="55">
        <v>160</v>
      </c>
      <c r="F16" s="206">
        <v>11</v>
      </c>
      <c r="G16" s="170">
        <f>213.71/0.15*0.16</f>
        <v>227.95733333333334</v>
      </c>
      <c r="H16" s="170">
        <f>6.6/0.15*0.16</f>
        <v>7.04</v>
      </c>
      <c r="I16" s="170">
        <f>4.38/0.15*0.16</f>
        <v>4.6719999999999997</v>
      </c>
      <c r="J16" s="170">
        <f>35.27/0.15*0.16</f>
        <v>37.62133333333334</v>
      </c>
    </row>
    <row r="17" spans="1:10" ht="19.5" customHeight="1" x14ac:dyDescent="0.25">
      <c r="A17" s="44"/>
      <c r="B17" s="60" t="s">
        <v>78</v>
      </c>
      <c r="C17" s="52" t="s">
        <v>32</v>
      </c>
      <c r="D17" s="53" t="s">
        <v>33</v>
      </c>
      <c r="E17" s="195">
        <v>200</v>
      </c>
      <c r="F17" s="52">
        <v>5</v>
      </c>
      <c r="G17" s="52">
        <v>94.2</v>
      </c>
      <c r="H17" s="52">
        <v>0.04</v>
      </c>
      <c r="I17" s="52"/>
      <c r="J17" s="61">
        <v>24.76</v>
      </c>
    </row>
    <row r="18" spans="1:10" ht="19.5" customHeight="1" x14ac:dyDescent="0.25">
      <c r="A18" s="44"/>
      <c r="B18" s="60" t="s">
        <v>79</v>
      </c>
      <c r="C18" s="26"/>
      <c r="D18" s="54" t="s">
        <v>15</v>
      </c>
      <c r="E18" s="55">
        <v>30</v>
      </c>
      <c r="F18" s="48">
        <v>2</v>
      </c>
      <c r="G18" s="26">
        <v>31.92</v>
      </c>
      <c r="H18" s="26">
        <v>0.94799999999999995</v>
      </c>
      <c r="I18" s="26">
        <v>0.12</v>
      </c>
      <c r="J18" s="33">
        <v>5.7960000000000003</v>
      </c>
    </row>
    <row r="19" spans="1:10" ht="19.5" customHeight="1" thickBot="1" x14ac:dyDescent="0.3">
      <c r="A19" s="45"/>
      <c r="B19" s="62" t="s">
        <v>79</v>
      </c>
      <c r="C19" s="63"/>
      <c r="D19" s="64" t="s">
        <v>22</v>
      </c>
      <c r="E19" s="118">
        <v>30</v>
      </c>
      <c r="F19" s="189">
        <v>2</v>
      </c>
      <c r="G19" s="230">
        <v>77.400000000000006</v>
      </c>
      <c r="H19" s="230">
        <v>2.5499999999999998</v>
      </c>
      <c r="I19" s="230">
        <v>0.99</v>
      </c>
      <c r="J19" s="231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K19"/>
  <sheetViews>
    <sheetView workbookViewId="0">
      <selection activeCell="F5" sqref="F5:F9"/>
    </sheetView>
  </sheetViews>
  <sheetFormatPr defaultRowHeight="15" x14ac:dyDescent="0.25"/>
  <cols>
    <col min="1" max="1" width="13.28515625" customWidth="1"/>
    <col min="2" max="2" width="24.7109375" customWidth="1"/>
    <col min="3" max="3" width="9.5703125" style="1" customWidth="1"/>
    <col min="4" max="4" width="30.140625" customWidth="1"/>
    <col min="5" max="5" width="8.85546875" customWidth="1"/>
    <col min="6" max="6" width="9.28515625" customWidth="1"/>
    <col min="7" max="7" width="14.85546875" customWidth="1"/>
  </cols>
  <sheetData>
    <row r="3" spans="1:11" ht="12.6" customHeight="1" thickBot="1" x14ac:dyDescent="0.3">
      <c r="C3" s="271" t="s">
        <v>100</v>
      </c>
      <c r="D3" s="271"/>
      <c r="E3" s="2" t="s">
        <v>0</v>
      </c>
      <c r="F3" s="3"/>
      <c r="G3" s="4"/>
      <c r="H3" t="s">
        <v>1</v>
      </c>
      <c r="I3" s="5"/>
      <c r="J3" s="5"/>
      <c r="K3" s="5"/>
    </row>
    <row r="4" spans="1:11" ht="38.25" customHeight="1" thickBot="1" x14ac:dyDescent="0.3">
      <c r="A4" s="39" t="s">
        <v>71</v>
      </c>
      <c r="B4" s="6" t="s">
        <v>2</v>
      </c>
      <c r="C4" s="7" t="s">
        <v>3</v>
      </c>
      <c r="D4" s="7" t="s">
        <v>4</v>
      </c>
      <c r="E4" s="7" t="s">
        <v>5</v>
      </c>
      <c r="F4" s="168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ht="28.5" customHeight="1" x14ac:dyDescent="0.25">
      <c r="A5" s="135" t="s">
        <v>72</v>
      </c>
      <c r="B5" s="56" t="s">
        <v>81</v>
      </c>
      <c r="C5" s="92" t="s">
        <v>54</v>
      </c>
      <c r="D5" s="91" t="s">
        <v>70</v>
      </c>
      <c r="E5" s="190">
        <v>250</v>
      </c>
      <c r="F5" s="196">
        <v>39</v>
      </c>
      <c r="G5" s="92">
        <v>234.52</v>
      </c>
      <c r="H5" s="92">
        <v>3.6749999999999998</v>
      </c>
      <c r="I5" s="92">
        <v>4.82</v>
      </c>
      <c r="J5" s="93">
        <v>44.02</v>
      </c>
    </row>
    <row r="6" spans="1:11" ht="19.5" customHeight="1" x14ac:dyDescent="0.25">
      <c r="A6" s="89"/>
      <c r="B6" s="60" t="s">
        <v>80</v>
      </c>
      <c r="C6" s="26" t="s">
        <v>34</v>
      </c>
      <c r="D6" s="54" t="s">
        <v>35</v>
      </c>
      <c r="E6" s="55">
        <v>200</v>
      </c>
      <c r="F6" s="88">
        <v>7</v>
      </c>
      <c r="G6" s="26">
        <v>26.6</v>
      </c>
      <c r="H6" s="26">
        <v>0.19</v>
      </c>
      <c r="I6" s="26">
        <v>0</v>
      </c>
      <c r="J6" s="33">
        <v>13.3</v>
      </c>
    </row>
    <row r="7" spans="1:11" ht="19.5" customHeight="1" x14ac:dyDescent="0.25">
      <c r="A7" s="106"/>
      <c r="B7" s="60" t="s">
        <v>79</v>
      </c>
      <c r="C7" s="26"/>
      <c r="D7" s="54" t="s">
        <v>15</v>
      </c>
      <c r="E7" s="55">
        <v>30</v>
      </c>
      <c r="F7" s="26">
        <v>2</v>
      </c>
      <c r="G7" s="26">
        <v>31.92</v>
      </c>
      <c r="H7" s="26">
        <v>0.94799999999999995</v>
      </c>
      <c r="I7" s="26">
        <v>0.12</v>
      </c>
      <c r="J7" s="33">
        <v>5.7960000000000003</v>
      </c>
    </row>
    <row r="8" spans="1:11" ht="19.5" customHeight="1" x14ac:dyDescent="0.25">
      <c r="A8" s="108"/>
      <c r="B8" s="60"/>
      <c r="C8" s="220" t="s">
        <v>90</v>
      </c>
      <c r="D8" s="112" t="s">
        <v>27</v>
      </c>
      <c r="E8" s="55">
        <v>15</v>
      </c>
      <c r="F8" s="26">
        <v>15</v>
      </c>
      <c r="G8" s="28">
        <v>112.5</v>
      </c>
      <c r="H8" s="28"/>
      <c r="I8" s="28">
        <v>12.3</v>
      </c>
      <c r="J8" s="32">
        <v>0.15</v>
      </c>
    </row>
    <row r="9" spans="1:11" ht="19.5" customHeight="1" thickBot="1" x14ac:dyDescent="0.3">
      <c r="A9" s="136"/>
      <c r="B9" s="137"/>
      <c r="C9" s="219" t="s">
        <v>89</v>
      </c>
      <c r="D9" s="138" t="s">
        <v>26</v>
      </c>
      <c r="E9" s="118">
        <v>20</v>
      </c>
      <c r="F9" s="63">
        <v>20</v>
      </c>
      <c r="G9" s="65">
        <v>72.8</v>
      </c>
      <c r="H9" s="65">
        <v>4.6399999999999997</v>
      </c>
      <c r="I9" s="65">
        <v>5.9</v>
      </c>
      <c r="J9" s="139"/>
    </row>
    <row r="10" spans="1:11" ht="17.25" customHeight="1" x14ac:dyDescent="0.25">
      <c r="A10" s="146" t="s">
        <v>73</v>
      </c>
      <c r="B10" s="140" t="s">
        <v>74</v>
      </c>
      <c r="C10" s="221"/>
      <c r="D10" s="115"/>
      <c r="E10" s="130"/>
      <c r="F10" s="130"/>
      <c r="G10" s="131"/>
      <c r="H10" s="125"/>
      <c r="I10" s="125"/>
      <c r="J10" s="132"/>
      <c r="K10" s="100"/>
    </row>
    <row r="11" spans="1:11" ht="17.25" customHeight="1" x14ac:dyDescent="0.25">
      <c r="A11" s="147"/>
      <c r="B11" s="103"/>
      <c r="C11" s="209"/>
      <c r="D11" s="28"/>
      <c r="E11" s="94"/>
      <c r="F11" s="94"/>
      <c r="G11" s="88"/>
      <c r="H11" s="26"/>
      <c r="I11" s="26"/>
      <c r="J11" s="33"/>
      <c r="K11" s="100"/>
    </row>
    <row r="12" spans="1:11" ht="17.25" customHeight="1" thickBot="1" x14ac:dyDescent="0.3">
      <c r="A12" s="148"/>
      <c r="B12" s="141"/>
      <c r="C12" s="222"/>
      <c r="D12" s="65"/>
      <c r="E12" s="127"/>
      <c r="F12" s="127"/>
      <c r="G12" s="128"/>
      <c r="H12" s="63"/>
      <c r="I12" s="63"/>
      <c r="J12" s="66"/>
      <c r="K12" s="100"/>
    </row>
    <row r="13" spans="1:11" ht="19.5" customHeight="1" x14ac:dyDescent="0.25">
      <c r="A13" s="107" t="s">
        <v>75</v>
      </c>
      <c r="B13" s="56" t="s">
        <v>23</v>
      </c>
      <c r="C13" s="119" t="s">
        <v>91</v>
      </c>
      <c r="D13" s="120" t="s">
        <v>65</v>
      </c>
      <c r="E13" s="121">
        <v>60</v>
      </c>
      <c r="F13" s="188">
        <v>12</v>
      </c>
      <c r="G13" s="121">
        <v>7.2</v>
      </c>
      <c r="H13" s="121">
        <v>0.28799999999999998</v>
      </c>
      <c r="I13" s="121">
        <v>3.5999999999999997E-2</v>
      </c>
      <c r="J13" s="122">
        <v>0.9</v>
      </c>
    </row>
    <row r="14" spans="1:11" ht="23.45" customHeight="1" x14ac:dyDescent="0.25">
      <c r="A14" s="108"/>
      <c r="B14" s="59" t="s">
        <v>76</v>
      </c>
      <c r="C14" s="46" t="s">
        <v>36</v>
      </c>
      <c r="D14" s="143" t="s">
        <v>37</v>
      </c>
      <c r="E14" s="46">
        <v>200</v>
      </c>
      <c r="F14" s="27">
        <v>15</v>
      </c>
      <c r="G14" s="27">
        <v>107.8</v>
      </c>
      <c r="H14" s="27">
        <v>4.3899999999999997</v>
      </c>
      <c r="I14" s="27">
        <v>4.22</v>
      </c>
      <c r="J14" s="31">
        <v>13.06</v>
      </c>
    </row>
    <row r="15" spans="1:11" ht="19.5" customHeight="1" x14ac:dyDescent="0.25">
      <c r="A15" s="44"/>
      <c r="B15" s="59" t="s">
        <v>77</v>
      </c>
      <c r="C15" s="26" t="s">
        <v>38</v>
      </c>
      <c r="D15" s="54" t="s">
        <v>39</v>
      </c>
      <c r="E15" s="87">
        <v>90</v>
      </c>
      <c r="F15" s="197">
        <v>36</v>
      </c>
      <c r="G15" s="26">
        <v>240.76</v>
      </c>
      <c r="H15" s="26">
        <v>11.97</v>
      </c>
      <c r="I15" s="26">
        <v>4.2300000000000004</v>
      </c>
      <c r="J15" s="33">
        <v>8.6199999999999992</v>
      </c>
    </row>
    <row r="16" spans="1:11" ht="19.5" customHeight="1" x14ac:dyDescent="0.25">
      <c r="A16" s="44"/>
      <c r="B16" s="59" t="s">
        <v>11</v>
      </c>
      <c r="C16" s="28" t="s">
        <v>40</v>
      </c>
      <c r="D16" s="50" t="s">
        <v>96</v>
      </c>
      <c r="E16" s="28">
        <v>160</v>
      </c>
      <c r="F16" s="26">
        <v>10</v>
      </c>
      <c r="G16" s="170">
        <v>192</v>
      </c>
      <c r="H16" s="170">
        <f>3.06/0.15*0.16</f>
        <v>3.2640000000000002</v>
      </c>
      <c r="I16" s="170">
        <f>4.8/0.15*0.16</f>
        <v>5.12</v>
      </c>
      <c r="J16" s="170">
        <f>20.45/0.15*0.16</f>
        <v>21.813333333333336</v>
      </c>
    </row>
    <row r="17" spans="1:10" ht="19.5" customHeight="1" x14ac:dyDescent="0.25">
      <c r="A17" s="44"/>
      <c r="B17" s="60" t="s">
        <v>78</v>
      </c>
      <c r="C17" s="26" t="s">
        <v>41</v>
      </c>
      <c r="D17" s="54" t="s">
        <v>42</v>
      </c>
      <c r="E17" s="55">
        <v>200</v>
      </c>
      <c r="F17" s="26">
        <v>6</v>
      </c>
      <c r="G17" s="26">
        <v>99.72</v>
      </c>
      <c r="H17" s="26">
        <v>0.126</v>
      </c>
      <c r="I17" s="26">
        <v>3.5999999999999997E-2</v>
      </c>
      <c r="J17" s="33">
        <v>24.75</v>
      </c>
    </row>
    <row r="18" spans="1:10" ht="19.5" customHeight="1" x14ac:dyDescent="0.25">
      <c r="A18" s="44"/>
      <c r="B18" s="60" t="s">
        <v>79</v>
      </c>
      <c r="C18" s="26"/>
      <c r="D18" s="54" t="s">
        <v>15</v>
      </c>
      <c r="E18" s="55">
        <v>30</v>
      </c>
      <c r="F18" s="48">
        <v>2</v>
      </c>
      <c r="G18" s="26">
        <v>31.92</v>
      </c>
      <c r="H18" s="26">
        <v>0.94799999999999995</v>
      </c>
      <c r="I18" s="26">
        <v>0.12</v>
      </c>
      <c r="J18" s="33">
        <v>5.7960000000000003</v>
      </c>
    </row>
    <row r="19" spans="1:10" ht="19.5" customHeight="1" thickBot="1" x14ac:dyDescent="0.3">
      <c r="A19" s="45"/>
      <c r="B19" s="62" t="s">
        <v>79</v>
      </c>
      <c r="C19" s="63"/>
      <c r="D19" s="64" t="s">
        <v>22</v>
      </c>
      <c r="E19" s="118">
        <v>30</v>
      </c>
      <c r="F19" s="189">
        <v>2</v>
      </c>
      <c r="G19" s="230">
        <v>77.400000000000006</v>
      </c>
      <c r="H19" s="230">
        <v>2.5499999999999998</v>
      </c>
      <c r="I19" s="230">
        <v>0.99</v>
      </c>
      <c r="J19" s="231">
        <v>12.75</v>
      </c>
    </row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K19"/>
  <sheetViews>
    <sheetView workbookViewId="0">
      <selection activeCell="F5" sqref="F5:F7"/>
    </sheetView>
  </sheetViews>
  <sheetFormatPr defaultRowHeight="15" x14ac:dyDescent="0.25"/>
  <cols>
    <col min="1" max="1" width="13.28515625" customWidth="1"/>
    <col min="2" max="2" width="18.7109375" customWidth="1"/>
    <col min="3" max="3" width="9.42578125" style="1" customWidth="1"/>
    <col min="4" max="4" width="35.7109375" customWidth="1"/>
    <col min="5" max="5" width="9.85546875" customWidth="1"/>
    <col min="6" max="6" width="8.85546875" customWidth="1"/>
    <col min="7" max="7" width="16.42578125" customWidth="1"/>
  </cols>
  <sheetData>
    <row r="3" spans="1:11" ht="12.6" customHeight="1" thickBot="1" x14ac:dyDescent="0.3">
      <c r="C3" s="271" t="s">
        <v>100</v>
      </c>
      <c r="D3" s="271"/>
      <c r="E3" s="2" t="s">
        <v>0</v>
      </c>
      <c r="F3" s="3"/>
      <c r="G3" s="2"/>
      <c r="H3" t="s">
        <v>1</v>
      </c>
      <c r="I3" s="5"/>
      <c r="J3" s="5"/>
      <c r="K3" s="5"/>
    </row>
    <row r="4" spans="1:11" ht="27.6" customHeight="1" thickBot="1" x14ac:dyDescent="0.3">
      <c r="A4" s="39" t="s">
        <v>71</v>
      </c>
      <c r="B4" s="67" t="s">
        <v>2</v>
      </c>
      <c r="C4" s="7" t="s">
        <v>3</v>
      </c>
      <c r="D4" s="7" t="s">
        <v>4</v>
      </c>
      <c r="E4" s="7" t="s">
        <v>5</v>
      </c>
      <c r="F4" s="168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10"/>
    </row>
    <row r="5" spans="1:11" ht="19.5" customHeight="1" x14ac:dyDescent="0.25">
      <c r="A5" s="135" t="s">
        <v>72</v>
      </c>
      <c r="B5" s="56" t="s">
        <v>81</v>
      </c>
      <c r="C5" s="24" t="s">
        <v>57</v>
      </c>
      <c r="D5" s="86" t="s">
        <v>68</v>
      </c>
      <c r="E5" s="28">
        <v>250</v>
      </c>
      <c r="F5" s="52">
        <v>43</v>
      </c>
      <c r="G5" s="26">
        <v>643.04</v>
      </c>
      <c r="H5" s="24">
        <v>36.340000000000003</v>
      </c>
      <c r="I5" s="24">
        <v>39.549999999999997</v>
      </c>
      <c r="J5" s="160">
        <v>33.99</v>
      </c>
    </row>
    <row r="6" spans="1:11" ht="19.5" customHeight="1" x14ac:dyDescent="0.25">
      <c r="A6" s="89"/>
      <c r="B6" s="60" t="s">
        <v>80</v>
      </c>
      <c r="C6" s="27" t="s">
        <v>45</v>
      </c>
      <c r="D6" s="86" t="s">
        <v>46</v>
      </c>
      <c r="E6" s="87">
        <v>200</v>
      </c>
      <c r="F6" s="27">
        <v>12</v>
      </c>
      <c r="G6" s="27">
        <v>109</v>
      </c>
      <c r="H6" s="27">
        <v>2.8</v>
      </c>
      <c r="I6" s="27">
        <v>1.75</v>
      </c>
      <c r="J6" s="31">
        <v>24.35</v>
      </c>
    </row>
    <row r="7" spans="1:11" ht="19.5" customHeight="1" x14ac:dyDescent="0.25">
      <c r="A7" s="108"/>
      <c r="B7" s="60" t="s">
        <v>79</v>
      </c>
      <c r="C7" s="28" t="s">
        <v>93</v>
      </c>
      <c r="D7" s="54" t="s">
        <v>85</v>
      </c>
      <c r="E7" s="55">
        <v>180</v>
      </c>
      <c r="F7" s="26">
        <v>28</v>
      </c>
      <c r="G7" s="26">
        <v>102.42</v>
      </c>
      <c r="H7" s="26">
        <f>0.948+0.4</f>
        <v>1.3479999999999999</v>
      </c>
      <c r="I7" s="26">
        <f>0.12+0.4</f>
        <v>0.52</v>
      </c>
      <c r="J7" s="33">
        <f>5.796+9.8</f>
        <v>15.596</v>
      </c>
    </row>
    <row r="8" spans="1:11" ht="19.5" customHeight="1" thickBot="1" x14ac:dyDescent="0.3">
      <c r="A8" s="136"/>
      <c r="B8" s="62"/>
      <c r="C8" s="65"/>
      <c r="D8" s="169"/>
      <c r="E8" s="65"/>
      <c r="F8" s="63"/>
      <c r="G8" s="63"/>
      <c r="H8" s="63"/>
      <c r="I8" s="63"/>
      <c r="J8" s="66"/>
    </row>
    <row r="9" spans="1:11" ht="17.25" customHeight="1" x14ac:dyDescent="0.25">
      <c r="A9" s="107" t="s">
        <v>73</v>
      </c>
      <c r="B9" s="56" t="s">
        <v>74</v>
      </c>
      <c r="C9" s="123"/>
      <c r="D9" s="114"/>
      <c r="E9" s="124"/>
      <c r="F9" s="125"/>
      <c r="G9" s="115"/>
      <c r="H9" s="115"/>
      <c r="I9" s="115"/>
      <c r="J9" s="117"/>
    </row>
    <row r="10" spans="1:11" ht="17.25" customHeight="1" x14ac:dyDescent="0.25">
      <c r="A10" s="108"/>
      <c r="B10" s="59"/>
      <c r="C10" s="28"/>
      <c r="D10" s="94"/>
      <c r="E10" s="94"/>
      <c r="F10" s="88"/>
      <c r="G10" s="26"/>
      <c r="H10" s="26"/>
      <c r="I10" s="26"/>
      <c r="J10" s="33"/>
    </row>
    <row r="11" spans="1:11" ht="17.25" customHeight="1" thickBot="1" x14ac:dyDescent="0.3">
      <c r="A11" s="108"/>
      <c r="B11" s="126"/>
      <c r="C11" s="65"/>
      <c r="D11" s="127"/>
      <c r="E11" s="127"/>
      <c r="F11" s="128"/>
      <c r="G11" s="63"/>
      <c r="H11" s="63"/>
      <c r="I11" s="63"/>
      <c r="J11" s="66"/>
    </row>
    <row r="12" spans="1:11" ht="19.5" customHeight="1" x14ac:dyDescent="0.25">
      <c r="A12" s="107" t="s">
        <v>75</v>
      </c>
      <c r="B12" s="142" t="s">
        <v>23</v>
      </c>
      <c r="C12" s="119"/>
      <c r="D12" s="120"/>
      <c r="E12" s="121"/>
      <c r="F12" s="188"/>
      <c r="G12" s="121"/>
      <c r="H12" s="121"/>
      <c r="I12" s="121"/>
      <c r="J12" s="122"/>
    </row>
    <row r="13" spans="1:11" ht="19.5" customHeight="1" x14ac:dyDescent="0.25">
      <c r="A13" s="110"/>
      <c r="B13" s="59" t="s">
        <v>76</v>
      </c>
      <c r="C13" s="46" t="s">
        <v>48</v>
      </c>
      <c r="D13" s="54" t="s">
        <v>49</v>
      </c>
      <c r="E13" s="55">
        <v>200</v>
      </c>
      <c r="F13" s="52">
        <v>15</v>
      </c>
      <c r="G13" s="26">
        <v>82</v>
      </c>
      <c r="H13" s="26">
        <v>1.45</v>
      </c>
      <c r="I13" s="26">
        <v>3.93</v>
      </c>
      <c r="J13" s="33">
        <v>100.2</v>
      </c>
    </row>
    <row r="14" spans="1:11" ht="19.5" customHeight="1" x14ac:dyDescent="0.25">
      <c r="A14" s="110"/>
      <c r="B14" s="59" t="s">
        <v>77</v>
      </c>
      <c r="C14" s="27" t="s">
        <v>50</v>
      </c>
      <c r="D14" s="86" t="s">
        <v>51</v>
      </c>
      <c r="E14" s="28">
        <v>90</v>
      </c>
      <c r="F14" s="52">
        <v>35</v>
      </c>
      <c r="G14" s="26">
        <v>354.31</v>
      </c>
      <c r="H14" s="26">
        <v>14.55</v>
      </c>
      <c r="I14" s="26">
        <v>16.3</v>
      </c>
      <c r="J14" s="33">
        <v>13.56</v>
      </c>
    </row>
    <row r="15" spans="1:11" ht="19.5" customHeight="1" x14ac:dyDescent="0.25">
      <c r="A15" s="44"/>
      <c r="B15" s="59" t="s">
        <v>11</v>
      </c>
      <c r="C15" s="26" t="s">
        <v>52</v>
      </c>
      <c r="D15" s="54" t="s">
        <v>69</v>
      </c>
      <c r="E15" s="55">
        <v>160</v>
      </c>
      <c r="F15" s="52">
        <v>7</v>
      </c>
      <c r="G15" s="26">
        <v>336.18</v>
      </c>
      <c r="H15" s="26">
        <v>5.51</v>
      </c>
      <c r="I15" s="26">
        <v>8.1300000000000008</v>
      </c>
      <c r="J15" s="33">
        <v>55.01</v>
      </c>
    </row>
    <row r="16" spans="1:11" ht="19.5" customHeight="1" x14ac:dyDescent="0.25">
      <c r="A16" s="44"/>
      <c r="B16" s="60" t="s">
        <v>78</v>
      </c>
      <c r="C16" s="111" t="s">
        <v>92</v>
      </c>
      <c r="D16" s="112" t="s">
        <v>53</v>
      </c>
      <c r="E16" s="28">
        <v>200</v>
      </c>
      <c r="F16" s="52">
        <v>10</v>
      </c>
      <c r="G16" s="28">
        <v>100.8</v>
      </c>
      <c r="H16" s="28">
        <v>1.08</v>
      </c>
      <c r="I16" s="28"/>
      <c r="J16" s="32">
        <v>25.74</v>
      </c>
    </row>
    <row r="17" spans="1:10" ht="19.5" customHeight="1" x14ac:dyDescent="0.25">
      <c r="A17" s="44"/>
      <c r="B17" s="60" t="s">
        <v>79</v>
      </c>
      <c r="C17" s="26"/>
      <c r="D17" s="54" t="s">
        <v>15</v>
      </c>
      <c r="E17" s="55">
        <v>30</v>
      </c>
      <c r="F17" s="48">
        <v>2</v>
      </c>
      <c r="G17" s="26">
        <v>31.92</v>
      </c>
      <c r="H17" s="26">
        <v>0.94799999999999995</v>
      </c>
      <c r="I17" s="26">
        <v>0.12</v>
      </c>
      <c r="J17" s="33">
        <v>5.7960000000000003</v>
      </c>
    </row>
    <row r="18" spans="1:10" ht="19.5" customHeight="1" thickBot="1" x14ac:dyDescent="0.3">
      <c r="A18" s="45"/>
      <c r="B18" s="62" t="s">
        <v>79</v>
      </c>
      <c r="C18" s="63"/>
      <c r="D18" s="64" t="s">
        <v>22</v>
      </c>
      <c r="E18" s="118">
        <v>30</v>
      </c>
      <c r="F18" s="189">
        <v>2</v>
      </c>
      <c r="G18" s="230">
        <v>77.400000000000006</v>
      </c>
      <c r="H18" s="230">
        <v>2.5499999999999998</v>
      </c>
      <c r="I18" s="230">
        <v>0.99</v>
      </c>
      <c r="J18" s="231">
        <v>12.75</v>
      </c>
    </row>
    <row r="19" spans="1:10" x14ac:dyDescent="0.25">
      <c r="C19" s="272"/>
      <c r="D19" s="272"/>
      <c r="E19" s="272"/>
      <c r="F19" s="98"/>
      <c r="G19" s="98"/>
      <c r="H19" s="98"/>
      <c r="I19" s="98"/>
      <c r="J19" s="98"/>
    </row>
  </sheetData>
  <sheetProtection selectLockedCells="1" selectUnlockedCells="1"/>
  <mergeCells count="2">
    <mergeCell ref="C3:D3"/>
    <mergeCell ref="C19:E19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5 (2)</vt:lpstr>
      <vt:lpstr>4 (2)</vt:lpstr>
      <vt:lpstr>3 (2)</vt:lpstr>
      <vt:lpstr>2(2)</vt:lpstr>
      <vt:lpstr>1 (2)</vt:lpstr>
      <vt:lpstr>5 </vt:lpstr>
      <vt:lpstr>4</vt:lpstr>
      <vt:lpstr>3</vt:lpstr>
      <vt:lpstr>2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2023-11-23T09:11:27Z</dcterms:created>
  <dcterms:modified xsi:type="dcterms:W3CDTF">2024-12-02T13:32:49Z</dcterms:modified>
</cp:coreProperties>
</file>